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Sfp.idir.bcgov\u161\LDJONES$\Projects\PIAP\ARISstats\"/>
    </mc:Choice>
  </mc:AlternateContent>
  <xr:revisionPtr revIDLastSave="0" documentId="10_ncr:100000_{23E444BA-B835-47E9-86E3-7D1C3E3A95F9}" xr6:coauthVersionLast="31" xr6:coauthVersionMax="31" xr10:uidLastSave="{00000000-0000-0000-0000-000000000000}"/>
  <bookViews>
    <workbookView xWindow="0" yWindow="0" windowWidth="25200" windowHeight="12375" activeTab="1" xr2:uid="{5177A17C-96D0-44FF-8929-7B60204C9188}"/>
  </bookViews>
  <sheets>
    <sheet name="ARISstatsVSexpenditures" sheetId="5" r:id="rId1"/>
    <sheet name="ARISstats" sheetId="6" r:id="rId2"/>
  </sheets>
  <definedNames>
    <definedName name="arismap" localSheetId="1">#REF!</definedName>
    <definedName name="arismap">#REF!</definedName>
  </definedNames>
  <calcPr calcId="179017"/>
</workbook>
</file>

<file path=xl/calcChain.xml><?xml version="1.0" encoding="utf-8"?>
<calcChain xmlns="http://schemas.openxmlformats.org/spreadsheetml/2006/main">
  <c r="K73" i="6" l="1"/>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 i="6"/>
  <c r="K2"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2" i="6"/>
  <c r="G3" i="6"/>
  <c r="M73" i="6"/>
  <c r="D73" i="6"/>
  <c r="M72" i="6"/>
  <c r="D72" i="6"/>
  <c r="M71" i="6"/>
  <c r="D71" i="6"/>
  <c r="M70" i="6"/>
  <c r="D70" i="6"/>
  <c r="M69" i="6"/>
  <c r="D69" i="6"/>
  <c r="M68" i="6"/>
  <c r="D68" i="6"/>
  <c r="M67" i="6"/>
  <c r="D67" i="6"/>
  <c r="M66" i="6"/>
  <c r="D66" i="6"/>
  <c r="M65" i="6"/>
  <c r="D65" i="6"/>
  <c r="M64" i="6"/>
  <c r="D64" i="6"/>
  <c r="M63" i="6"/>
  <c r="D63" i="6"/>
  <c r="M62" i="6"/>
  <c r="D62" i="6"/>
  <c r="M61" i="6"/>
  <c r="D61" i="6"/>
  <c r="M60" i="6"/>
  <c r="D60" i="6"/>
  <c r="M59" i="6"/>
  <c r="D59" i="6"/>
  <c r="M58" i="6"/>
  <c r="D58" i="6"/>
  <c r="M57" i="6"/>
  <c r="D57" i="6"/>
  <c r="M56" i="6"/>
  <c r="D56" i="6"/>
  <c r="M55" i="6"/>
  <c r="D55" i="6"/>
  <c r="M54" i="6"/>
  <c r="D54" i="6"/>
  <c r="M53" i="6"/>
  <c r="D53" i="6"/>
  <c r="M52" i="6"/>
  <c r="D52" i="6"/>
  <c r="M51" i="6"/>
  <c r="D51" i="6"/>
  <c r="M50" i="6"/>
  <c r="D50" i="6"/>
  <c r="M49" i="6"/>
  <c r="D49" i="6"/>
  <c r="M48" i="6"/>
  <c r="D48" i="6"/>
  <c r="M47" i="6"/>
  <c r="D47" i="6"/>
  <c r="M46" i="6"/>
  <c r="D46" i="6"/>
  <c r="M45" i="6"/>
  <c r="D45" i="6"/>
  <c r="M44" i="6"/>
  <c r="D44" i="6"/>
  <c r="M43" i="6"/>
  <c r="D43" i="6"/>
  <c r="M42" i="6"/>
  <c r="D42" i="6"/>
  <c r="M41" i="6"/>
  <c r="D41" i="6"/>
  <c r="M40" i="6"/>
  <c r="D40" i="6"/>
  <c r="M39" i="6"/>
  <c r="D39" i="6"/>
  <c r="M38" i="6"/>
  <c r="D38" i="6"/>
  <c r="M37" i="6"/>
  <c r="D37" i="6"/>
  <c r="M36" i="6"/>
  <c r="D36" i="6"/>
  <c r="M35" i="6"/>
  <c r="D35" i="6"/>
  <c r="M34" i="6"/>
  <c r="D34" i="6"/>
  <c r="M33" i="6"/>
  <c r="D33" i="6"/>
  <c r="M32" i="6"/>
  <c r="D32" i="6"/>
  <c r="M31" i="6"/>
  <c r="D31" i="6"/>
  <c r="M30" i="6"/>
  <c r="D30" i="6"/>
  <c r="M29" i="6"/>
  <c r="D29" i="6"/>
  <c r="M28" i="6"/>
  <c r="D28" i="6"/>
  <c r="M27" i="6"/>
  <c r="D27" i="6"/>
  <c r="M26" i="6"/>
  <c r="D26" i="6"/>
  <c r="M25" i="6"/>
  <c r="D25" i="6"/>
  <c r="M24" i="6"/>
  <c r="D24" i="6"/>
  <c r="M23" i="6"/>
  <c r="D23" i="6"/>
  <c r="M22" i="6"/>
  <c r="D22" i="6"/>
  <c r="D21" i="6"/>
  <c r="D20" i="6"/>
  <c r="D19" i="6"/>
  <c r="D18" i="6"/>
  <c r="D17" i="6"/>
  <c r="D16" i="6"/>
  <c r="D15" i="6"/>
  <c r="D14" i="6"/>
  <c r="D13" i="6"/>
  <c r="D12" i="6"/>
  <c r="D11" i="6"/>
  <c r="D10" i="6"/>
  <c r="D9" i="6"/>
  <c r="D8" i="6"/>
  <c r="D7" i="6"/>
  <c r="D6" i="6"/>
  <c r="D5" i="6"/>
  <c r="D4" i="6"/>
  <c r="E3" i="6"/>
  <c r="E4" i="6" s="1"/>
  <c r="E5" i="6" s="1"/>
  <c r="E6" i="6" s="1"/>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D3" i="6"/>
  <c r="D2" i="6"/>
  <c r="E28" i="5"/>
  <c r="E27" i="5"/>
  <c r="D27" i="5"/>
  <c r="W27" i="5"/>
  <c r="W28" i="5"/>
  <c r="W29" i="5"/>
  <c r="W30" i="5"/>
  <c r="W31" i="5"/>
  <c r="W76" i="5"/>
  <c r="V79" i="5" l="1"/>
  <c r="W78" i="5"/>
  <c r="W77"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D78" i="5" l="1"/>
  <c r="D77" i="5" l="1"/>
  <c r="B80" i="5" l="1"/>
  <c r="C80" i="5"/>
  <c r="C79" i="5"/>
  <c r="W79" i="5" s="1"/>
  <c r="B79" i="5"/>
  <c r="E4" i="5"/>
  <c r="E5" i="5" s="1"/>
  <c r="E6" i="5" s="1"/>
  <c r="D4" i="5"/>
  <c r="D80" i="5" l="1"/>
  <c r="D79" i="5"/>
  <c r="E7" i="5" l="1"/>
  <c r="E8" i="5" s="1"/>
  <c r="E9" i="5" s="1"/>
  <c r="E10" i="5" s="1"/>
  <c r="E11" i="5" s="1"/>
  <c r="E12" i="5" s="1"/>
  <c r="E13" i="5" s="1"/>
  <c r="E14" i="5" s="1"/>
  <c r="E15" i="5" s="1"/>
  <c r="E16" i="5" s="1"/>
  <c r="E17" i="5" s="1"/>
  <c r="E18" i="5" s="1"/>
  <c r="E19" i="5" s="1"/>
  <c r="E20" i="5" s="1"/>
  <c r="E21" i="5" s="1"/>
  <c r="E22" i="5" s="1"/>
  <c r="D75" i="5"/>
  <c r="D74" i="5" l="1"/>
  <c r="E29" i="5" l="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l="1"/>
  <c r="D76" i="5"/>
  <c r="D73" i="5"/>
  <c r="D72" i="5"/>
  <c r="D71" i="5"/>
  <c r="D22" i="5"/>
  <c r="D21" i="5"/>
  <c r="D20" i="5"/>
  <c r="D19" i="5"/>
  <c r="D18" i="5"/>
  <c r="D17" i="5"/>
  <c r="D16" i="5"/>
  <c r="D15" i="5"/>
  <c r="D14" i="5"/>
  <c r="D13" i="5"/>
  <c r="D12" i="5"/>
  <c r="D11" i="5"/>
  <c r="D10" i="5"/>
  <c r="D9" i="5"/>
  <c r="D8" i="5"/>
  <c r="D7" i="5"/>
  <c r="D6" i="5"/>
  <c r="D5" i="5"/>
  <c r="D3" i="5"/>
  <c r="D69" i="5"/>
  <c r="D70"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E74" i="5" l="1"/>
  <c r="E75" i="5" s="1"/>
  <c r="E76" i="5" s="1"/>
  <c r="E77" i="5" l="1"/>
  <c r="E78" i="5" s="1"/>
</calcChain>
</file>

<file path=xl/sharedStrings.xml><?xml version="1.0" encoding="utf-8"?>
<sst xmlns="http://schemas.openxmlformats.org/spreadsheetml/2006/main" count="46" uniqueCount="37">
  <si>
    <t>Statistics Summary Report</t>
  </si>
  <si>
    <t>Reports</t>
  </si>
  <si>
    <t>TOTAL</t>
  </si>
  <si>
    <t>Year</t>
  </si>
  <si>
    <t>Expenditures</t>
  </si>
  <si>
    <t>Avg/report</t>
  </si>
  <si>
    <t>1979 </t>
  </si>
  <si>
    <t>NOTES:</t>
  </si>
  <si>
    <t>Total Reports</t>
  </si>
  <si>
    <t>Data on the left was revised with an analysis of the arismap table in min_aris.mdb.</t>
  </si>
  <si>
    <t>% of ARIS</t>
  </si>
  <si>
    <t>Totals from 1946 to 2017</t>
  </si>
  <si>
    <t>Average number of Reports per year: 512; per month 43 reports</t>
  </si>
  <si>
    <t>More information on ARIS: https://www2.gov.bc.ca/gov/content?id=C46CBC78145241F38738B79F4B1C5E13</t>
  </si>
  <si>
    <t>Reported Provincial Exploration Expenditures compared to that reported in Assessment Reports</t>
  </si>
  <si>
    <t>This link has a review of assessment reports from 1947-1997: http://webmap.em.gov.bc.ca/mapplace/minpot/Publications_Summary.asp?key=5481</t>
  </si>
  <si>
    <t>Assesssment Report expenditures do no include office overhead, corporate salaries. accounting fees, lawyer’s fees, permits, staking fees and other associated fees, consultation with First nations, GST etc. These figures are all included in the total expenses spent by exploration companies.</t>
  </si>
  <si>
    <t xml:space="preserve">  Expenditures </t>
  </si>
  <si>
    <t>1966-2017</t>
  </si>
  <si>
    <t>CPI_1992</t>
  </si>
  <si>
    <t>CPI_2002</t>
  </si>
  <si>
    <t>CPI_1986</t>
  </si>
  <si>
    <t>1986_dollars</t>
  </si>
  <si>
    <t>2002_dollars</t>
  </si>
  <si>
    <t>1992_dollars</t>
  </si>
  <si>
    <t>Avg_report_$</t>
  </si>
  <si>
    <t>Percent_of_reports</t>
  </si>
  <si>
    <t>Provincial_expenditures_$</t>
  </si>
  <si>
    <t>Report_year</t>
  </si>
  <si>
    <t>No_reports</t>
  </si>
  <si>
    <t>Report_expenditures_$</t>
  </si>
  <si>
    <t>Total_reports</t>
  </si>
  <si>
    <t xml:space="preserve">Report_expenditures do no include office overhead, corporate salaries. accounting fees, lawyer’s fees, permits, staking fees and other associated fees, consultation with First nations, GST etc. </t>
  </si>
  <si>
    <t>Provincial_expenditures, from 1967 to 1997 are from Exploration &amp; Mining publications:  https://www2.gov.bc.ca/gov/content?id=BB9BFB1C9BE14082A6112F9DFD9D2241, and Annual Reports: https://www2.gov.bc.ca/gov/content?id=D3B3D7E8FAA24911890A1AB4CF6951AE; and from 1998 to 2017 are from the Statistics link: https://www2.gov.bc.ca/gov/content?id=DB9E37B6D3274CFDA8C9E1DFE4E4B708</t>
  </si>
  <si>
    <t>NOTES on Mineral Assessment Report (ARIS) expenditures and provincial exploration expenditures:</t>
  </si>
  <si>
    <t>The data on the left of the chart comes from our stats report on ARIS. Data on the right of the chart, from 1967 to 1997 are from Exploration &amp; Mining publications:  https://www2.gov.bc.ca/gov/content?id=BB9BFB1C9BE14082A6112F9DFD9D2241, and Annual Reports: https://www2.gov.bc.ca/gov/content?id=D3B3D7E8FAA24911890A1AB4CF6951AE; and from 1998 to 2017 are from the Statistics link: https://www2.gov.bc.ca/gov/content?id=DB9E37B6D3274CFDA8C9E1DFE4E4B708</t>
  </si>
  <si>
    <t>Statistics Summary for ARIS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</si>
</sst>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
    <numFmt numFmtId="165" formatCode="&quot;$&quot;#,##0"/>
  </numFmts>
  <fonts count="10" x14ac:knownFonts="1">
    <font>
      <sz val="11"/>
      <color theme="1"/>
      <name val="Calibri"/>
      <family val="2"/>
      <scheme val="minor"/>
    </font>
    <font>
      <b/>
      <i/>
      <sz val="11"/>
      <color theme="1"/>
      <name val="Arial"/>
      <family val="2"/>
    </font>
    <font>
      <sz val="9"/>
      <color theme="1"/>
      <name val="Arial"/>
      <family val="2"/>
    </font>
    <font>
      <b/>
      <sz val="10"/>
      <color theme="1"/>
      <name val="Calibri"/>
      <family val="2"/>
      <scheme val="minor"/>
    </font>
    <font>
      <b/>
      <sz val="9"/>
      <color theme="1"/>
      <name val="Arial"/>
      <family val="2"/>
    </font>
    <font>
      <sz val="11"/>
      <color rgb="FF1F497D"/>
      <name val="Calibri"/>
      <family val="2"/>
      <scheme val="minor"/>
    </font>
    <font>
      <sz val="9"/>
      <color theme="1"/>
      <name val="Arial Narrow"/>
      <family val="2"/>
    </font>
    <font>
      <sz val="10"/>
      <color theme="1"/>
      <name val="Calibri"/>
      <family val="2"/>
      <scheme val="minor"/>
    </font>
    <font>
      <sz val="11"/>
      <color indexed="8"/>
      <name val="Calibri"/>
      <family val="2"/>
    </font>
    <font>
      <sz val="10"/>
      <color indexed="8"/>
      <name val="Arial"/>
      <family val="2"/>
    </font>
  </fonts>
  <fills count="3">
    <fill>
      <patternFill patternType="none"/>
    </fill>
    <fill>
      <patternFill patternType="gray125"/>
    </fill>
    <fill>
      <patternFill patternType="solid">
        <fgColor theme="3" tint="0.59999389629810485"/>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ck">
        <color rgb="FF000000"/>
      </top>
      <bottom style="thin">
        <color rgb="FFFFFFFF"/>
      </bottom>
      <diagonal/>
    </border>
    <border>
      <left/>
      <right style="thin">
        <color rgb="FFFFFFFF"/>
      </right>
      <top style="thick">
        <color rgb="FF000000"/>
      </top>
      <bottom style="thin">
        <color rgb="FFFFFFFF"/>
      </bottom>
      <diagonal/>
    </border>
    <border>
      <left/>
      <right/>
      <top/>
      <bottom style="thin">
        <color rgb="FFFFFFFF"/>
      </bottom>
      <diagonal/>
    </border>
    <border>
      <left style="thin">
        <color rgb="FFFFFFFF"/>
      </left>
      <right style="thin">
        <color rgb="FFFFFFFF"/>
      </right>
      <top/>
      <bottom/>
      <diagonal/>
    </border>
    <border>
      <left style="thin">
        <color rgb="FFFFFFFF"/>
      </left>
      <right style="thin">
        <color rgb="FFFFFFFF"/>
      </right>
      <top style="thick">
        <color auto="1"/>
      </top>
      <bottom style="thin">
        <color rgb="FFFFFFFF"/>
      </bottom>
      <diagonal/>
    </border>
    <border>
      <left style="thin">
        <color rgb="FFFFFFFF"/>
      </left>
      <right style="thin">
        <color rgb="FFFFFFFF"/>
      </right>
      <top style="thin">
        <color rgb="FFFFFFFF"/>
      </top>
      <bottom/>
      <diagonal/>
    </border>
    <border>
      <left/>
      <right/>
      <top style="thick">
        <color auto="1"/>
      </top>
      <bottom style="thin">
        <color rgb="FFFFFFFF"/>
      </bottom>
      <diagonal/>
    </border>
    <border>
      <left/>
      <right style="thin">
        <color rgb="FFFFFFFF"/>
      </right>
      <top style="thick">
        <color auto="1"/>
      </top>
      <bottom style="thin">
        <color rgb="FFFFFFFF"/>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9" fillId="0" borderId="0"/>
  </cellStyleXfs>
  <cellXfs count="47">
    <xf numFmtId="0" fontId="0" fillId="0" borderId="0" xfId="0"/>
    <xf numFmtId="0" fontId="2" fillId="0" borderId="1" xfId="0" applyFont="1" applyBorder="1" applyAlignment="1">
      <alignment horizontal="center" wrapText="1"/>
    </xf>
    <xf numFmtId="0" fontId="2" fillId="0" borderId="5" xfId="0" applyFont="1" applyBorder="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Fill="1" applyBorder="1" applyAlignment="1">
      <alignment horizontal="center" vertical="top" wrapText="1"/>
    </xf>
    <xf numFmtId="8" fontId="0" fillId="0" borderId="0" xfId="0" applyNumberFormat="1"/>
    <xf numFmtId="0" fontId="2" fillId="0" borderId="6" xfId="0" applyNumberFormat="1" applyFont="1" applyBorder="1" applyAlignment="1">
      <alignment horizontal="right" wrapText="1" indent="1"/>
    </xf>
    <xf numFmtId="3" fontId="0" fillId="0" borderId="0" xfId="0" applyNumberFormat="1"/>
    <xf numFmtId="164" fontId="0" fillId="0" borderId="0" xfId="0" applyNumberFormat="1"/>
    <xf numFmtId="165" fontId="2" fillId="0" borderId="1" xfId="0" applyNumberFormat="1" applyFont="1" applyBorder="1" applyAlignment="1">
      <alignment horizontal="right" wrapText="1" indent="1"/>
    </xf>
    <xf numFmtId="165" fontId="2" fillId="0" borderId="6" xfId="0" applyNumberFormat="1" applyFont="1" applyBorder="1" applyAlignment="1">
      <alignment horizontal="right" wrapText="1" indent="1"/>
    </xf>
    <xf numFmtId="0" fontId="2" fillId="0" borderId="1" xfId="0" applyFont="1" applyBorder="1" applyAlignment="1">
      <alignment horizontal="center" vertical="center" wrapText="1"/>
    </xf>
    <xf numFmtId="8" fontId="2" fillId="0" borderId="1" xfId="0" applyNumberFormat="1" applyFont="1" applyBorder="1" applyAlignment="1">
      <alignment horizontal="right" vertical="center" wrapText="1" indent="1"/>
    </xf>
    <xf numFmtId="0" fontId="2" fillId="0" borderId="8" xfId="0" applyFont="1" applyFill="1" applyBorder="1" applyAlignment="1">
      <alignment horizontal="center" wrapText="1"/>
    </xf>
    <xf numFmtId="165" fontId="0" fillId="0" borderId="0" xfId="0" applyNumberFormat="1"/>
    <xf numFmtId="0" fontId="0" fillId="0" borderId="0" xfId="0" applyAlignment="1">
      <alignment horizontal="center"/>
    </xf>
    <xf numFmtId="164" fontId="2" fillId="0" borderId="5" xfId="0" applyNumberFormat="1" applyFont="1" applyBorder="1" applyAlignment="1">
      <alignment horizontal="right" wrapText="1"/>
    </xf>
    <xf numFmtId="6" fontId="2" fillId="0" borderId="1" xfId="0" applyNumberFormat="1" applyFont="1" applyBorder="1" applyAlignment="1">
      <alignment horizontal="right" vertical="center" wrapText="1" indent="1"/>
    </xf>
    <xf numFmtId="0" fontId="2" fillId="0" borderId="0" xfId="0" applyFont="1" applyBorder="1" applyAlignment="1">
      <alignment horizontal="center" wrapText="1"/>
    </xf>
    <xf numFmtId="0" fontId="6" fillId="0" borderId="6" xfId="0" applyNumberFormat="1" applyFont="1" applyBorder="1" applyAlignment="1">
      <alignment horizontal="left" wrapText="1" indent="1"/>
    </xf>
    <xf numFmtId="0" fontId="0" fillId="0" borderId="0" xfId="0" applyAlignment="1">
      <alignment horizontal="right"/>
    </xf>
    <xf numFmtId="0" fontId="5" fillId="0" borderId="0" xfId="0" applyFont="1" applyAlignment="1">
      <alignment wrapText="1"/>
    </xf>
    <xf numFmtId="0" fontId="5" fillId="0" borderId="0" xfId="0" applyFont="1" applyAlignment="1">
      <alignment horizontal="left" wrapText="1"/>
    </xf>
    <xf numFmtId="0" fontId="3" fillId="0" borderId="0" xfId="0" applyFont="1" applyAlignment="1">
      <alignment horizontal="center" wrapText="1"/>
    </xf>
    <xf numFmtId="0" fontId="1" fillId="0" borderId="7" xfId="0" applyFont="1" applyBorder="1" applyAlignment="1">
      <alignment horizontal="center"/>
    </xf>
    <xf numFmtId="0" fontId="5" fillId="0" borderId="0" xfId="0" applyFont="1" applyAlignment="1">
      <alignment wrapText="1"/>
    </xf>
    <xf numFmtId="0" fontId="5" fillId="0" borderId="0" xfId="0" applyFont="1" applyAlignment="1">
      <alignment horizontal="left" wrapText="1"/>
    </xf>
    <xf numFmtId="0" fontId="0" fillId="0" borderId="0" xfId="0" applyAlignment="1">
      <alignment wrapText="1"/>
    </xf>
    <xf numFmtId="0" fontId="3" fillId="0" borderId="0" xfId="0" applyFont="1" applyAlignment="1">
      <alignment horizontal="center" wrapText="1"/>
    </xf>
    <xf numFmtId="0" fontId="1" fillId="0" borderId="7" xfId="0" applyFont="1" applyBorder="1" applyAlignment="1">
      <alignment horizontal="center"/>
    </xf>
    <xf numFmtId="0" fontId="5" fillId="0" borderId="0" xfId="0" applyFont="1" applyAlignment="1">
      <alignment wrapText="1"/>
    </xf>
    <xf numFmtId="0" fontId="5" fillId="0" borderId="0" xfId="0" applyFont="1" applyAlignment="1">
      <alignment horizontal="left" wrapText="1"/>
    </xf>
    <xf numFmtId="0" fontId="5" fillId="0" borderId="0" xfId="0" applyFont="1"/>
    <xf numFmtId="0" fontId="0" fillId="0" borderId="0" xfId="0" applyAlignment="1">
      <alignment wrapText="1"/>
    </xf>
    <xf numFmtId="0" fontId="2" fillId="0" borderId="10" xfId="0" applyFont="1" applyBorder="1" applyAlignment="1">
      <alignment horizontal="center" wrapText="1"/>
    </xf>
    <xf numFmtId="0" fontId="2" fillId="0" borderId="9" xfId="0" applyFont="1" applyBorder="1" applyAlignment="1">
      <alignment horizontal="center" wrapText="1"/>
    </xf>
    <xf numFmtId="0" fontId="0" fillId="0" borderId="11" xfId="0" applyBorder="1"/>
    <xf numFmtId="0" fontId="0" fillId="0" borderId="12" xfId="0" applyBorder="1"/>
    <xf numFmtId="0" fontId="3" fillId="0" borderId="0" xfId="0" applyFont="1" applyAlignment="1">
      <alignment wrapText="1"/>
    </xf>
    <xf numFmtId="0" fontId="1" fillId="0" borderId="7" xfId="0" applyFont="1" applyBorder="1" applyAlignment="1">
      <alignment horizontal="left"/>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5" fillId="0" borderId="0" xfId="0" applyFont="1" applyAlignment="1"/>
    <xf numFmtId="0" fontId="8" fillId="0" borderId="13" xfId="1" applyFont="1" applyFill="1" applyBorder="1" applyAlignment="1">
      <alignment horizontal="right" wrapText="1"/>
    </xf>
    <xf numFmtId="6" fontId="0" fillId="0" borderId="0" xfId="0" applyNumberFormat="1"/>
  </cellXfs>
  <cellStyles count="2">
    <cellStyle name="Normal" xfId="0" builtinId="0"/>
    <cellStyle name="Normal_ARISstats" xfId="1" xr:uid="{7CCC24E6-4059-423E-9C78-BAC5001757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Assessment Report Values</a:t>
            </a:r>
          </a:p>
        </c:rich>
      </c:tx>
      <c:overlay val="0"/>
    </c:title>
    <c:autoTitleDeleted val="0"/>
    <c:plotArea>
      <c:layout/>
      <c:barChart>
        <c:barDir val="col"/>
        <c:grouping val="clustered"/>
        <c:varyColors val="0"/>
        <c:ser>
          <c:idx val="2"/>
          <c:order val="1"/>
          <c:tx>
            <c:strRef>
              <c:f>ARISstatsVSexpenditures!$C$2</c:f>
              <c:strCache>
                <c:ptCount val="1"/>
                <c:pt idx="0">
                  <c:v>Expenditures</c:v>
                </c:pt>
              </c:strCache>
            </c:strRef>
          </c:tx>
          <c:spPr>
            <a:solidFill>
              <a:schemeClr val="accent1"/>
            </a:solidFill>
          </c:spPr>
          <c:invertIfNegative val="0"/>
          <c:cat>
            <c:numRef>
              <c:f>ARISstatsVSexpenditures!$A$27:$A$78</c:f>
              <c:numCache>
                <c:formatCode>General</c:formatCode>
                <c:ptCount val="52"/>
                <c:pt idx="0">
                  <c:v>1966</c:v>
                </c:pt>
                <c:pt idx="1">
                  <c:v>1967</c:v>
                </c:pt>
                <c:pt idx="2">
                  <c:v>1968</c:v>
                </c:pt>
                <c:pt idx="3">
                  <c:v>1969</c:v>
                </c:pt>
                <c:pt idx="4">
                  <c:v>1970</c:v>
                </c:pt>
                <c:pt idx="5">
                  <c:v>1971</c:v>
                </c:pt>
                <c:pt idx="6">
                  <c:v>1972</c:v>
                </c:pt>
                <c:pt idx="7">
                  <c:v>1973</c:v>
                </c:pt>
                <c:pt idx="8">
                  <c:v>1974</c:v>
                </c:pt>
                <c:pt idx="9">
                  <c:v>1975</c:v>
                </c:pt>
                <c:pt idx="10">
                  <c:v>1976</c:v>
                </c:pt>
                <c:pt idx="11">
                  <c:v>1977</c:v>
                </c:pt>
                <c:pt idx="12">
                  <c:v>1978</c:v>
                </c:pt>
                <c:pt idx="13">
                  <c:v>1979</c:v>
                </c:pt>
                <c:pt idx="14">
                  <c:v>1980</c:v>
                </c:pt>
                <c:pt idx="15">
                  <c:v>1981</c:v>
                </c:pt>
                <c:pt idx="16">
                  <c:v>1982</c:v>
                </c:pt>
                <c:pt idx="17">
                  <c:v>1983</c:v>
                </c:pt>
                <c:pt idx="18">
                  <c:v>1984</c:v>
                </c:pt>
                <c:pt idx="19">
                  <c:v>1985</c:v>
                </c:pt>
                <c:pt idx="20">
                  <c:v>1986</c:v>
                </c:pt>
                <c:pt idx="21">
                  <c:v>1987</c:v>
                </c:pt>
                <c:pt idx="22">
                  <c:v>1988</c:v>
                </c:pt>
                <c:pt idx="23">
                  <c:v>1989</c:v>
                </c:pt>
                <c:pt idx="24">
                  <c:v>1990</c:v>
                </c:pt>
                <c:pt idx="25">
                  <c:v>1991</c:v>
                </c:pt>
                <c:pt idx="26">
                  <c:v>1992</c:v>
                </c:pt>
                <c:pt idx="27">
                  <c:v>1993</c:v>
                </c:pt>
                <c:pt idx="28">
                  <c:v>1994</c:v>
                </c:pt>
                <c:pt idx="29">
                  <c:v>1995</c:v>
                </c:pt>
                <c:pt idx="30">
                  <c:v>1996</c:v>
                </c:pt>
                <c:pt idx="31">
                  <c:v>1997</c:v>
                </c:pt>
                <c:pt idx="32">
                  <c:v>1998</c:v>
                </c:pt>
                <c:pt idx="33">
                  <c:v>1999</c:v>
                </c:pt>
                <c:pt idx="34">
                  <c:v>2000</c:v>
                </c:pt>
                <c:pt idx="35">
                  <c:v>2001</c:v>
                </c:pt>
                <c:pt idx="36">
                  <c:v>2002</c:v>
                </c:pt>
                <c:pt idx="37">
                  <c:v>2003</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numCache>
            </c:numRef>
          </c:cat>
          <c:val>
            <c:numRef>
              <c:f>ARISstatsVSexpenditures!$C$27:$C$78</c:f>
              <c:numCache>
                <c:formatCode>"$"#,##0_);[Red]\("$"#,##0\)</c:formatCode>
                <c:ptCount val="52"/>
                <c:pt idx="0">
                  <c:v>1109325.3899999999</c:v>
                </c:pt>
                <c:pt idx="1">
                  <c:v>1145609.74</c:v>
                </c:pt>
                <c:pt idx="2">
                  <c:v>2002508.98</c:v>
                </c:pt>
                <c:pt idx="3">
                  <c:v>3734493.68</c:v>
                </c:pt>
                <c:pt idx="4">
                  <c:v>3658649</c:v>
                </c:pt>
                <c:pt idx="5">
                  <c:v>3137298.75</c:v>
                </c:pt>
                <c:pt idx="6">
                  <c:v>3270328.72</c:v>
                </c:pt>
                <c:pt idx="7">
                  <c:v>4151565.69</c:v>
                </c:pt>
                <c:pt idx="8">
                  <c:v>7346880</c:v>
                </c:pt>
                <c:pt idx="9">
                  <c:v>7057060</c:v>
                </c:pt>
                <c:pt idx="10">
                  <c:v>6411906.3799999999</c:v>
                </c:pt>
                <c:pt idx="11">
                  <c:v>8785538.8399999999</c:v>
                </c:pt>
                <c:pt idx="12">
                  <c:v>12148444.74</c:v>
                </c:pt>
                <c:pt idx="13">
                  <c:v>20515824.390000001</c:v>
                </c:pt>
                <c:pt idx="14">
                  <c:v>33329341.879999999</c:v>
                </c:pt>
                <c:pt idx="15">
                  <c:v>45796883.68</c:v>
                </c:pt>
                <c:pt idx="16">
                  <c:v>21918152.390000001</c:v>
                </c:pt>
                <c:pt idx="17">
                  <c:v>29552423.120000001</c:v>
                </c:pt>
                <c:pt idx="18">
                  <c:v>28203040.75</c:v>
                </c:pt>
                <c:pt idx="19">
                  <c:v>28602458.120000001</c:v>
                </c:pt>
                <c:pt idx="20">
                  <c:v>64993356.890000001</c:v>
                </c:pt>
                <c:pt idx="21">
                  <c:v>80300813.870000005</c:v>
                </c:pt>
                <c:pt idx="22">
                  <c:v>75816614.900000006</c:v>
                </c:pt>
                <c:pt idx="23">
                  <c:v>61177189.100000001</c:v>
                </c:pt>
                <c:pt idx="24">
                  <c:v>63785549.039999999</c:v>
                </c:pt>
                <c:pt idx="25">
                  <c:v>56146292.740000002</c:v>
                </c:pt>
                <c:pt idx="26">
                  <c:v>27066622.300000001</c:v>
                </c:pt>
                <c:pt idx="27">
                  <c:v>16823734.550000001</c:v>
                </c:pt>
                <c:pt idx="28">
                  <c:v>35103981.789999999</c:v>
                </c:pt>
                <c:pt idx="29">
                  <c:v>33103265.25</c:v>
                </c:pt>
                <c:pt idx="30">
                  <c:v>47249131.259999998</c:v>
                </c:pt>
                <c:pt idx="31">
                  <c:v>51698318.829999998</c:v>
                </c:pt>
                <c:pt idx="32">
                  <c:v>22499156.890000001</c:v>
                </c:pt>
                <c:pt idx="33">
                  <c:v>12135950.41</c:v>
                </c:pt>
                <c:pt idx="34">
                  <c:v>13606582.439999999</c:v>
                </c:pt>
                <c:pt idx="35">
                  <c:v>15902560.82</c:v>
                </c:pt>
                <c:pt idx="36">
                  <c:v>19377671.789999999</c:v>
                </c:pt>
                <c:pt idx="37">
                  <c:v>17290804.989999998</c:v>
                </c:pt>
                <c:pt idx="38">
                  <c:v>36834785.93</c:v>
                </c:pt>
                <c:pt idx="39">
                  <c:v>67534959.269999996</c:v>
                </c:pt>
                <c:pt idx="40">
                  <c:v>90335474.170000002</c:v>
                </c:pt>
                <c:pt idx="41">
                  <c:v>104155537.55</c:v>
                </c:pt>
                <c:pt idx="42">
                  <c:v>219547384.72999999</c:v>
                </c:pt>
                <c:pt idx="43">
                  <c:v>133812242.59</c:v>
                </c:pt>
                <c:pt idx="44">
                  <c:v>88397859.239999995</c:v>
                </c:pt>
                <c:pt idx="45">
                  <c:v>155667554.50999999</c:v>
                </c:pt>
                <c:pt idx="46">
                  <c:v>229749563.00999999</c:v>
                </c:pt>
                <c:pt idx="47">
                  <c:v>138595228.28</c:v>
                </c:pt>
                <c:pt idx="48">
                  <c:v>100686177.09999999</c:v>
                </c:pt>
                <c:pt idx="49">
                  <c:v>64412376.670000002</c:v>
                </c:pt>
                <c:pt idx="50">
                  <c:v>74060543.140000001</c:v>
                </c:pt>
                <c:pt idx="51">
                  <c:v>82319346.510000005</c:v>
                </c:pt>
              </c:numCache>
            </c:numRef>
          </c:val>
          <c:extLst>
            <c:ext xmlns:c16="http://schemas.microsoft.com/office/drawing/2014/chart" uri="{C3380CC4-5D6E-409C-BE32-E72D297353CC}">
              <c16:uniqueId val="{00000000-5D07-4C4A-BAAB-AEBD16E95F72}"/>
            </c:ext>
          </c:extLst>
        </c:ser>
        <c:dLbls>
          <c:showLegendKey val="0"/>
          <c:showVal val="0"/>
          <c:showCatName val="0"/>
          <c:showSerName val="0"/>
          <c:showPercent val="0"/>
          <c:showBubbleSize val="0"/>
        </c:dLbls>
        <c:gapWidth val="26"/>
        <c:overlap val="-18"/>
        <c:axId val="143238272"/>
        <c:axId val="143231616"/>
      </c:barChart>
      <c:lineChart>
        <c:grouping val="standard"/>
        <c:varyColors val="0"/>
        <c:ser>
          <c:idx val="1"/>
          <c:order val="0"/>
          <c:tx>
            <c:strRef>
              <c:f>ARISstatsVSexpenditures!$B$2</c:f>
              <c:strCache>
                <c:ptCount val="1"/>
                <c:pt idx="0">
                  <c:v>Reports</c:v>
                </c:pt>
              </c:strCache>
            </c:strRef>
          </c:tx>
          <c:marker>
            <c:symbol val="none"/>
          </c:marker>
          <c:cat>
            <c:numRef>
              <c:f>ARISstatsVSexpenditures!$A$27:$A$78</c:f>
              <c:numCache>
                <c:formatCode>General</c:formatCode>
                <c:ptCount val="52"/>
                <c:pt idx="0">
                  <c:v>1966</c:v>
                </c:pt>
                <c:pt idx="1">
                  <c:v>1967</c:v>
                </c:pt>
                <c:pt idx="2">
                  <c:v>1968</c:v>
                </c:pt>
                <c:pt idx="3">
                  <c:v>1969</c:v>
                </c:pt>
                <c:pt idx="4">
                  <c:v>1970</c:v>
                </c:pt>
                <c:pt idx="5">
                  <c:v>1971</c:v>
                </c:pt>
                <c:pt idx="6">
                  <c:v>1972</c:v>
                </c:pt>
                <c:pt idx="7">
                  <c:v>1973</c:v>
                </c:pt>
                <c:pt idx="8">
                  <c:v>1974</c:v>
                </c:pt>
                <c:pt idx="9">
                  <c:v>1975</c:v>
                </c:pt>
                <c:pt idx="10">
                  <c:v>1976</c:v>
                </c:pt>
                <c:pt idx="11">
                  <c:v>1977</c:v>
                </c:pt>
                <c:pt idx="12">
                  <c:v>1978</c:v>
                </c:pt>
                <c:pt idx="13">
                  <c:v>1979</c:v>
                </c:pt>
                <c:pt idx="14">
                  <c:v>1980</c:v>
                </c:pt>
                <c:pt idx="15">
                  <c:v>1981</c:v>
                </c:pt>
                <c:pt idx="16">
                  <c:v>1982</c:v>
                </c:pt>
                <c:pt idx="17">
                  <c:v>1983</c:v>
                </c:pt>
                <c:pt idx="18">
                  <c:v>1984</c:v>
                </c:pt>
                <c:pt idx="19">
                  <c:v>1985</c:v>
                </c:pt>
                <c:pt idx="20">
                  <c:v>1986</c:v>
                </c:pt>
                <c:pt idx="21">
                  <c:v>1987</c:v>
                </c:pt>
                <c:pt idx="22">
                  <c:v>1988</c:v>
                </c:pt>
                <c:pt idx="23">
                  <c:v>1989</c:v>
                </c:pt>
                <c:pt idx="24">
                  <c:v>1990</c:v>
                </c:pt>
                <c:pt idx="25">
                  <c:v>1991</c:v>
                </c:pt>
                <c:pt idx="26">
                  <c:v>1992</c:v>
                </c:pt>
                <c:pt idx="27">
                  <c:v>1993</c:v>
                </c:pt>
                <c:pt idx="28">
                  <c:v>1994</c:v>
                </c:pt>
                <c:pt idx="29">
                  <c:v>1995</c:v>
                </c:pt>
                <c:pt idx="30">
                  <c:v>1996</c:v>
                </c:pt>
                <c:pt idx="31">
                  <c:v>1997</c:v>
                </c:pt>
                <c:pt idx="32">
                  <c:v>1998</c:v>
                </c:pt>
                <c:pt idx="33">
                  <c:v>1999</c:v>
                </c:pt>
                <c:pt idx="34">
                  <c:v>2000</c:v>
                </c:pt>
                <c:pt idx="35">
                  <c:v>2001</c:v>
                </c:pt>
                <c:pt idx="36">
                  <c:v>2002</c:v>
                </c:pt>
                <c:pt idx="37">
                  <c:v>2003</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numCache>
            </c:numRef>
          </c:cat>
          <c:val>
            <c:numRef>
              <c:f>ARISstatsVSexpenditures!$B$27:$B$78</c:f>
              <c:numCache>
                <c:formatCode>General</c:formatCode>
                <c:ptCount val="52"/>
                <c:pt idx="0">
                  <c:v>224</c:v>
                </c:pt>
                <c:pt idx="1">
                  <c:v>240</c:v>
                </c:pt>
                <c:pt idx="2">
                  <c:v>317</c:v>
                </c:pt>
                <c:pt idx="3">
                  <c:v>568</c:v>
                </c:pt>
                <c:pt idx="4">
                  <c:v>625</c:v>
                </c:pt>
                <c:pt idx="5">
                  <c:v>584</c:v>
                </c:pt>
                <c:pt idx="6">
                  <c:v>637</c:v>
                </c:pt>
                <c:pt idx="7">
                  <c:v>699</c:v>
                </c:pt>
                <c:pt idx="8">
                  <c:v>456</c:v>
                </c:pt>
                <c:pt idx="9">
                  <c:v>410</c:v>
                </c:pt>
                <c:pt idx="10">
                  <c:v>261</c:v>
                </c:pt>
                <c:pt idx="11">
                  <c:v>448</c:v>
                </c:pt>
                <c:pt idx="12">
                  <c:v>528</c:v>
                </c:pt>
                <c:pt idx="13">
                  <c:v>702</c:v>
                </c:pt>
                <c:pt idx="14">
                  <c:v>1006</c:v>
                </c:pt>
                <c:pt idx="15">
                  <c:v>1248</c:v>
                </c:pt>
                <c:pt idx="16">
                  <c:v>942</c:v>
                </c:pt>
                <c:pt idx="17">
                  <c:v>998</c:v>
                </c:pt>
                <c:pt idx="18">
                  <c:v>1453</c:v>
                </c:pt>
                <c:pt idx="19">
                  <c:v>1160</c:v>
                </c:pt>
                <c:pt idx="20">
                  <c:v>1013</c:v>
                </c:pt>
                <c:pt idx="21">
                  <c:v>1285</c:v>
                </c:pt>
                <c:pt idx="22">
                  <c:v>1417</c:v>
                </c:pt>
                <c:pt idx="23">
                  <c:v>1228</c:v>
                </c:pt>
                <c:pt idx="24">
                  <c:v>1267</c:v>
                </c:pt>
                <c:pt idx="25">
                  <c:v>1059</c:v>
                </c:pt>
                <c:pt idx="26">
                  <c:v>597</c:v>
                </c:pt>
                <c:pt idx="27">
                  <c:v>468</c:v>
                </c:pt>
                <c:pt idx="28">
                  <c:v>521</c:v>
                </c:pt>
                <c:pt idx="29">
                  <c:v>512</c:v>
                </c:pt>
                <c:pt idx="30">
                  <c:v>540</c:v>
                </c:pt>
                <c:pt idx="31">
                  <c:v>527</c:v>
                </c:pt>
                <c:pt idx="32">
                  <c:v>404</c:v>
                </c:pt>
                <c:pt idx="33">
                  <c:v>328</c:v>
                </c:pt>
                <c:pt idx="34">
                  <c:v>314</c:v>
                </c:pt>
                <c:pt idx="35">
                  <c:v>298</c:v>
                </c:pt>
                <c:pt idx="36">
                  <c:v>279</c:v>
                </c:pt>
                <c:pt idx="37">
                  <c:v>266</c:v>
                </c:pt>
                <c:pt idx="38">
                  <c:v>328</c:v>
                </c:pt>
                <c:pt idx="39">
                  <c:v>485</c:v>
                </c:pt>
                <c:pt idx="40">
                  <c:v>765</c:v>
                </c:pt>
                <c:pt idx="41">
                  <c:v>796</c:v>
                </c:pt>
                <c:pt idx="42">
                  <c:v>916</c:v>
                </c:pt>
                <c:pt idx="43">
                  <c:v>648</c:v>
                </c:pt>
                <c:pt idx="44">
                  <c:v>745</c:v>
                </c:pt>
                <c:pt idx="45">
                  <c:v>796</c:v>
                </c:pt>
                <c:pt idx="46">
                  <c:v>877</c:v>
                </c:pt>
                <c:pt idx="47">
                  <c:v>780</c:v>
                </c:pt>
                <c:pt idx="48">
                  <c:v>600</c:v>
                </c:pt>
                <c:pt idx="49">
                  <c:v>655</c:v>
                </c:pt>
                <c:pt idx="50">
                  <c:v>618</c:v>
                </c:pt>
                <c:pt idx="51">
                  <c:v>731</c:v>
                </c:pt>
              </c:numCache>
            </c:numRef>
          </c:val>
          <c:smooth val="0"/>
          <c:extLst>
            <c:ext xmlns:c16="http://schemas.microsoft.com/office/drawing/2014/chart" uri="{C3380CC4-5D6E-409C-BE32-E72D297353CC}">
              <c16:uniqueId val="{00000001-5D07-4C4A-BAAB-AEBD16E95F72}"/>
            </c:ext>
          </c:extLst>
        </c:ser>
        <c:dLbls>
          <c:showLegendKey val="0"/>
          <c:showVal val="0"/>
          <c:showCatName val="0"/>
          <c:showSerName val="0"/>
          <c:showPercent val="0"/>
          <c:showBubbleSize val="0"/>
        </c:dLbls>
        <c:marker val="1"/>
        <c:smooth val="0"/>
        <c:axId val="117357184"/>
        <c:axId val="143229696"/>
      </c:lineChart>
      <c:catAx>
        <c:axId val="117357184"/>
        <c:scaling>
          <c:orientation val="minMax"/>
        </c:scaling>
        <c:delete val="0"/>
        <c:axPos val="b"/>
        <c:title>
          <c:tx>
            <c:rich>
              <a:bodyPr/>
              <a:lstStyle/>
              <a:p>
                <a:pPr>
                  <a:defRPr sz="1600"/>
                </a:pPr>
                <a:r>
                  <a:rPr lang="en-CA" sz="1600"/>
                  <a:t>Years 1966 - 2017</a:t>
                </a:r>
              </a:p>
            </c:rich>
          </c:tx>
          <c:overlay val="0"/>
        </c:title>
        <c:numFmt formatCode="General" sourceLinked="1"/>
        <c:majorTickMark val="none"/>
        <c:minorTickMark val="none"/>
        <c:tickLblPos val="nextTo"/>
        <c:txPr>
          <a:bodyPr rot="-3420000" vert="horz" anchor="t" anchorCtr="0"/>
          <a:lstStyle/>
          <a:p>
            <a:pPr>
              <a:defRPr sz="1050" b="1"/>
            </a:pPr>
            <a:endParaRPr lang="en-US"/>
          </a:p>
        </c:txPr>
        <c:crossAx val="143229696"/>
        <c:crossesAt val="0"/>
        <c:auto val="1"/>
        <c:lblAlgn val="ctr"/>
        <c:lblOffset val="100"/>
        <c:tickLblSkip val="2"/>
        <c:noMultiLvlLbl val="0"/>
      </c:catAx>
      <c:valAx>
        <c:axId val="143229696"/>
        <c:scaling>
          <c:orientation val="minMax"/>
        </c:scaling>
        <c:delete val="0"/>
        <c:axPos val="l"/>
        <c:title>
          <c:tx>
            <c:rich>
              <a:bodyPr/>
              <a:lstStyle/>
              <a:p>
                <a:pPr>
                  <a:defRPr sz="2000"/>
                </a:pPr>
                <a:r>
                  <a:rPr lang="en-US" sz="1800"/>
                  <a:t>Reports</a:t>
                </a:r>
              </a:p>
            </c:rich>
          </c:tx>
          <c:overlay val="0"/>
        </c:title>
        <c:numFmt formatCode="0" sourceLinked="0"/>
        <c:majorTickMark val="out"/>
        <c:minorTickMark val="none"/>
        <c:tickLblPos val="nextTo"/>
        <c:txPr>
          <a:bodyPr/>
          <a:lstStyle/>
          <a:p>
            <a:pPr>
              <a:defRPr sz="1200" b="1"/>
            </a:pPr>
            <a:endParaRPr lang="en-US"/>
          </a:p>
        </c:txPr>
        <c:crossAx val="117357184"/>
        <c:crosses val="autoZero"/>
        <c:crossBetween val="between"/>
      </c:valAx>
      <c:valAx>
        <c:axId val="143231616"/>
        <c:scaling>
          <c:orientation val="minMax"/>
        </c:scaling>
        <c:delete val="0"/>
        <c:axPos val="r"/>
        <c:title>
          <c:tx>
            <c:rich>
              <a:bodyPr/>
              <a:lstStyle/>
              <a:p>
                <a:pPr>
                  <a:defRPr/>
                </a:pPr>
                <a:r>
                  <a:rPr lang="en-US" sz="1800" b="1" i="0" baseline="0"/>
                  <a:t>Expenditures Millions</a:t>
                </a:r>
                <a:endParaRPr lang="en-CA" sz="1800"/>
              </a:p>
            </c:rich>
          </c:tx>
          <c:overlay val="0"/>
        </c:title>
        <c:numFmt formatCode="&quot;$&quot;#,##0" sourceLinked="0"/>
        <c:majorTickMark val="out"/>
        <c:minorTickMark val="none"/>
        <c:tickLblPos val="nextTo"/>
        <c:txPr>
          <a:bodyPr/>
          <a:lstStyle/>
          <a:p>
            <a:pPr>
              <a:defRPr sz="1400" b="1" i="0" baseline="0"/>
            </a:pPr>
            <a:endParaRPr lang="en-US"/>
          </a:p>
        </c:txPr>
        <c:crossAx val="143238272"/>
        <c:crosses val="max"/>
        <c:crossBetween val="between"/>
        <c:dispUnits>
          <c:builtInUnit val="millions"/>
        </c:dispUnits>
      </c:valAx>
      <c:catAx>
        <c:axId val="143238272"/>
        <c:scaling>
          <c:orientation val="minMax"/>
        </c:scaling>
        <c:delete val="1"/>
        <c:axPos val="b"/>
        <c:numFmt formatCode="General" sourceLinked="1"/>
        <c:majorTickMark val="out"/>
        <c:minorTickMark val="none"/>
        <c:tickLblPos val="none"/>
        <c:crossAx val="143231616"/>
        <c:crossesAt val="0"/>
        <c:auto val="1"/>
        <c:lblAlgn val="ctr"/>
        <c:lblOffset val="100"/>
        <c:noMultiLvlLbl val="0"/>
      </c:catAx>
    </c:plotArea>
    <c:legend>
      <c:legendPos val="l"/>
      <c:layout>
        <c:manualLayout>
          <c:xMode val="edge"/>
          <c:yMode val="edge"/>
          <c:x val="0.13987077156974517"/>
          <c:y val="0.1156950542472516"/>
          <c:w val="0.2108932563589187"/>
          <c:h val="0.12358745479395718"/>
        </c:manualLayout>
      </c:layout>
      <c:overlay val="1"/>
      <c:txPr>
        <a:bodyPr/>
        <a:lstStyle/>
        <a:p>
          <a:pPr>
            <a:defRPr sz="2000" b="1"/>
          </a:pPr>
          <a:endParaRPr lang="en-US"/>
        </a:p>
      </c:txPr>
    </c:legend>
    <c:plotVisOnly val="1"/>
    <c:dispBlanksAs val="gap"/>
    <c:showDLblsOverMax val="0"/>
  </c:chart>
  <c:spPr>
    <a:solidFill>
      <a:schemeClr val="bg1"/>
    </a:solidFill>
  </c:spPr>
  <c:printSettings>
    <c:headerFooter/>
    <c:pageMargins b="0.75000000000000122" l="0.70000000000000062" r="0.70000000000000062" t="0.750000000000001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38100</xdr:colOff>
      <xdr:row>33</xdr:row>
      <xdr:rowOff>0</xdr:rowOff>
    </xdr:from>
    <xdr:to>
      <xdr:col>19</xdr:col>
      <xdr:colOff>200025</xdr:colOff>
      <xdr:row>65</xdr:row>
      <xdr:rowOff>104774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35"/>
  <sheetViews>
    <sheetView workbookViewId="0">
      <selection activeCell="B90" sqref="B90"/>
    </sheetView>
  </sheetViews>
  <sheetFormatPr defaultRowHeight="15" x14ac:dyDescent="0.25"/>
  <cols>
    <col min="1" max="1" width="10" customWidth="1"/>
    <col min="3" max="3" width="16.140625" customWidth="1"/>
    <col min="4" max="4" width="12.140625" customWidth="1"/>
    <col min="5" max="5" width="10.7109375" customWidth="1"/>
    <col min="6" max="6" width="9.140625" customWidth="1"/>
    <col min="7" max="7" width="18.7109375" customWidth="1"/>
    <col min="20" max="20" width="3.140625" customWidth="1"/>
    <col min="21" max="21" width="8.7109375" customWidth="1"/>
    <col min="22" max="22" width="15.140625" customWidth="1"/>
    <col min="26" max="26" width="13.5703125" customWidth="1"/>
  </cols>
  <sheetData>
    <row r="1" spans="1:27" ht="23.25" customHeight="1" x14ac:dyDescent="0.25">
      <c r="A1" s="31" t="s">
        <v>0</v>
      </c>
      <c r="B1" s="31"/>
      <c r="C1" s="31"/>
      <c r="Y1" s="17"/>
      <c r="Z1" s="17"/>
      <c r="AA1" s="17"/>
    </row>
    <row r="2" spans="1:27" ht="26.25" customHeight="1" x14ac:dyDescent="0.25">
      <c r="A2" s="3" t="s">
        <v>3</v>
      </c>
      <c r="B2" s="4" t="s">
        <v>1</v>
      </c>
      <c r="C2" s="5" t="s">
        <v>4</v>
      </c>
      <c r="D2" s="6" t="s">
        <v>5</v>
      </c>
      <c r="E2" s="6" t="s">
        <v>8</v>
      </c>
      <c r="U2" s="25"/>
      <c r="V2" s="25"/>
      <c r="W2" s="25"/>
      <c r="Y2" s="17"/>
      <c r="Z2" s="17"/>
      <c r="AA2" s="17"/>
    </row>
    <row r="3" spans="1:27" ht="15" customHeight="1" x14ac:dyDescent="0.25">
      <c r="A3" s="1">
        <v>1946</v>
      </c>
      <c r="B3" s="1">
        <v>1</v>
      </c>
      <c r="C3" s="16">
        <v>0</v>
      </c>
      <c r="D3" s="11">
        <f t="shared" ref="D3:D39" si="0">+C3/B3</f>
        <v>0</v>
      </c>
      <c r="E3" s="1">
        <v>1</v>
      </c>
      <c r="U3" s="25"/>
      <c r="V3" s="25"/>
      <c r="W3" s="25"/>
      <c r="Y3" s="17"/>
      <c r="Z3" s="17"/>
      <c r="AA3" s="17"/>
    </row>
    <row r="4" spans="1:27" ht="15" customHeight="1" x14ac:dyDescent="0.25">
      <c r="A4" s="1">
        <v>1947</v>
      </c>
      <c r="B4" s="13">
        <v>26</v>
      </c>
      <c r="C4" s="19">
        <v>22279.919999999998</v>
      </c>
      <c r="D4" s="11">
        <f t="shared" ref="D4" si="1">+C4/B4</f>
        <v>856.92</v>
      </c>
      <c r="E4" s="1">
        <f t="shared" ref="E4:E19" si="2">E3+B4</f>
        <v>27</v>
      </c>
      <c r="U4" s="25"/>
      <c r="V4" s="25"/>
      <c r="W4" s="25"/>
      <c r="Y4" s="17"/>
      <c r="Z4" s="17"/>
      <c r="AA4" s="17"/>
    </row>
    <row r="5" spans="1:27" ht="15" customHeight="1" x14ac:dyDescent="0.25">
      <c r="A5" s="1">
        <v>1948</v>
      </c>
      <c r="B5" s="1">
        <v>13</v>
      </c>
      <c r="C5" s="19">
        <v>23775.8</v>
      </c>
      <c r="D5" s="11">
        <f t="shared" si="0"/>
        <v>1828.9076923076923</v>
      </c>
      <c r="E5" s="1">
        <f t="shared" si="2"/>
        <v>40</v>
      </c>
      <c r="U5" s="25"/>
      <c r="V5" s="25"/>
      <c r="W5" s="25"/>
      <c r="Y5" s="17"/>
      <c r="Z5" s="17"/>
      <c r="AA5" s="17"/>
    </row>
    <row r="6" spans="1:27" ht="15" customHeight="1" x14ac:dyDescent="0.25">
      <c r="A6" s="1">
        <v>1949</v>
      </c>
      <c r="B6" s="1">
        <v>7</v>
      </c>
      <c r="C6" s="19">
        <v>3611.5</v>
      </c>
      <c r="D6" s="11">
        <f t="shared" si="0"/>
        <v>515.92857142857144</v>
      </c>
      <c r="E6" s="1">
        <f t="shared" si="2"/>
        <v>47</v>
      </c>
      <c r="U6" s="25"/>
      <c r="V6" s="25"/>
      <c r="W6" s="25"/>
      <c r="Y6" s="17"/>
      <c r="Z6" s="17"/>
      <c r="AA6" s="17"/>
    </row>
    <row r="7" spans="1:27" ht="15" customHeight="1" x14ac:dyDescent="0.25">
      <c r="A7" s="1">
        <v>1950</v>
      </c>
      <c r="B7" s="1">
        <v>5</v>
      </c>
      <c r="C7" s="19">
        <v>12218.94</v>
      </c>
      <c r="D7" s="11">
        <f t="shared" si="0"/>
        <v>2443.788</v>
      </c>
      <c r="E7" s="1">
        <f t="shared" si="2"/>
        <v>52</v>
      </c>
      <c r="U7" s="25"/>
      <c r="V7" s="25"/>
      <c r="W7" s="25"/>
      <c r="Y7" s="17"/>
      <c r="Z7" s="17"/>
      <c r="AA7" s="17"/>
    </row>
    <row r="8" spans="1:27" ht="15" customHeight="1" x14ac:dyDescent="0.25">
      <c r="A8" s="1">
        <v>1951</v>
      </c>
      <c r="B8" s="1">
        <v>21</v>
      </c>
      <c r="C8" s="19">
        <v>55605.61</v>
      </c>
      <c r="D8" s="11">
        <f t="shared" si="0"/>
        <v>2647.8861904761907</v>
      </c>
      <c r="E8" s="1">
        <f t="shared" si="2"/>
        <v>73</v>
      </c>
      <c r="U8" s="25"/>
      <c r="V8" s="25"/>
      <c r="W8" s="25"/>
      <c r="Y8" s="17"/>
      <c r="Z8" s="17"/>
      <c r="AA8" s="17"/>
    </row>
    <row r="9" spans="1:27" ht="15" customHeight="1" x14ac:dyDescent="0.25">
      <c r="A9" s="1">
        <v>1952</v>
      </c>
      <c r="B9" s="1">
        <v>11</v>
      </c>
      <c r="C9" s="19">
        <v>8926</v>
      </c>
      <c r="D9" s="11">
        <f t="shared" si="0"/>
        <v>811.4545454545455</v>
      </c>
      <c r="E9" s="1">
        <f t="shared" si="2"/>
        <v>84</v>
      </c>
      <c r="U9" s="25"/>
      <c r="V9" s="25"/>
      <c r="W9" s="25"/>
      <c r="Y9" s="17"/>
      <c r="Z9" s="17"/>
      <c r="AA9" s="17"/>
    </row>
    <row r="10" spans="1:27" ht="15" customHeight="1" x14ac:dyDescent="0.25">
      <c r="A10" s="1">
        <v>1953</v>
      </c>
      <c r="B10" s="1">
        <v>12</v>
      </c>
      <c r="C10" s="19">
        <v>8116.12</v>
      </c>
      <c r="D10" s="11">
        <f t="shared" si="0"/>
        <v>676.34333333333336</v>
      </c>
      <c r="E10" s="1">
        <f t="shared" si="2"/>
        <v>96</v>
      </c>
      <c r="U10" s="25"/>
      <c r="V10" s="25"/>
      <c r="W10" s="25"/>
      <c r="Y10" s="17"/>
      <c r="Z10" s="17"/>
      <c r="AA10" s="17"/>
    </row>
    <row r="11" spans="1:27" ht="15" customHeight="1" x14ac:dyDescent="0.25">
      <c r="A11" s="1">
        <v>1954</v>
      </c>
      <c r="B11" s="1">
        <v>13</v>
      </c>
      <c r="C11" s="19">
        <v>6238.25</v>
      </c>
      <c r="D11" s="11">
        <f t="shared" si="0"/>
        <v>479.86538461538464</v>
      </c>
      <c r="E11" s="1">
        <f t="shared" si="2"/>
        <v>109</v>
      </c>
      <c r="U11" s="25"/>
      <c r="V11" s="25"/>
      <c r="W11" s="25"/>
      <c r="Y11" s="17"/>
      <c r="Z11" s="17"/>
      <c r="AA11" s="17"/>
    </row>
    <row r="12" spans="1:27" ht="15" customHeight="1" x14ac:dyDescent="0.25">
      <c r="A12" s="1">
        <v>1955</v>
      </c>
      <c r="B12" s="1">
        <v>9</v>
      </c>
      <c r="C12" s="19">
        <v>12671.96</v>
      </c>
      <c r="D12" s="11">
        <f t="shared" si="0"/>
        <v>1407.9955555555555</v>
      </c>
      <c r="E12" s="1">
        <f t="shared" si="2"/>
        <v>118</v>
      </c>
      <c r="U12" s="25"/>
      <c r="V12" s="25"/>
      <c r="W12" s="25"/>
      <c r="Y12" s="17"/>
      <c r="Z12" s="17"/>
      <c r="AA12" s="17"/>
    </row>
    <row r="13" spans="1:27" ht="15" customHeight="1" x14ac:dyDescent="0.25">
      <c r="A13" s="1">
        <v>1956</v>
      </c>
      <c r="B13" s="1">
        <v>48</v>
      </c>
      <c r="C13" s="19">
        <v>155403.84</v>
      </c>
      <c r="D13" s="11">
        <f t="shared" si="0"/>
        <v>3237.58</v>
      </c>
      <c r="E13" s="1">
        <f t="shared" si="2"/>
        <v>166</v>
      </c>
      <c r="U13" s="25"/>
      <c r="V13" s="25"/>
      <c r="W13" s="25"/>
      <c r="Y13" s="17"/>
      <c r="Z13" s="17"/>
      <c r="AA13" s="17"/>
    </row>
    <row r="14" spans="1:27" ht="15" customHeight="1" x14ac:dyDescent="0.25">
      <c r="A14" s="1">
        <v>1957</v>
      </c>
      <c r="B14" s="1">
        <v>31</v>
      </c>
      <c r="C14" s="19">
        <v>62843</v>
      </c>
      <c r="D14" s="11">
        <f t="shared" si="0"/>
        <v>2027.1935483870968</v>
      </c>
      <c r="E14" s="1">
        <f t="shared" si="2"/>
        <v>197</v>
      </c>
      <c r="U14" s="25"/>
      <c r="V14" s="25"/>
      <c r="W14" s="25"/>
      <c r="Y14" s="17"/>
      <c r="Z14" s="17"/>
      <c r="AA14" s="17"/>
    </row>
    <row r="15" spans="1:27" ht="15" customHeight="1" x14ac:dyDescent="0.25">
      <c r="A15" s="1">
        <v>1958</v>
      </c>
      <c r="B15" s="1">
        <v>68</v>
      </c>
      <c r="C15" s="19">
        <v>226043.91</v>
      </c>
      <c r="D15" s="11">
        <f t="shared" si="0"/>
        <v>3324.1751470588238</v>
      </c>
      <c r="E15" s="1">
        <f t="shared" si="2"/>
        <v>265</v>
      </c>
      <c r="U15" s="25"/>
      <c r="V15" s="25"/>
      <c r="W15" s="25"/>
      <c r="Y15" s="17"/>
      <c r="Z15" s="17"/>
      <c r="AA15" s="17"/>
    </row>
    <row r="16" spans="1:27" ht="15" customHeight="1" x14ac:dyDescent="0.25">
      <c r="A16" s="1">
        <v>1959</v>
      </c>
      <c r="B16" s="1">
        <v>44</v>
      </c>
      <c r="C16" s="19">
        <v>141450.9</v>
      </c>
      <c r="D16" s="11">
        <f t="shared" si="0"/>
        <v>3214.7931818181819</v>
      </c>
      <c r="E16" s="1">
        <f t="shared" si="2"/>
        <v>309</v>
      </c>
      <c r="U16" s="25"/>
      <c r="V16" s="25"/>
      <c r="W16" s="25"/>
      <c r="Y16" s="17"/>
      <c r="Z16" s="17"/>
      <c r="AA16" s="17"/>
    </row>
    <row r="17" spans="1:27" ht="15" customHeight="1" x14ac:dyDescent="0.25">
      <c r="A17" s="1">
        <v>1960</v>
      </c>
      <c r="B17" s="1">
        <v>40</v>
      </c>
      <c r="C17" s="19">
        <v>91242.15</v>
      </c>
      <c r="D17" s="11">
        <f t="shared" si="0"/>
        <v>2281.05375</v>
      </c>
      <c r="E17" s="1">
        <f t="shared" si="2"/>
        <v>349</v>
      </c>
      <c r="U17" s="25"/>
      <c r="V17" s="25"/>
      <c r="W17" s="25"/>
      <c r="Y17" s="17"/>
      <c r="Z17" s="17"/>
      <c r="AA17" s="17"/>
    </row>
    <row r="18" spans="1:27" ht="15" customHeight="1" x14ac:dyDescent="0.25">
      <c r="A18" s="1">
        <v>1961</v>
      </c>
      <c r="B18" s="1">
        <v>64</v>
      </c>
      <c r="C18" s="19">
        <v>219758.54</v>
      </c>
      <c r="D18" s="11">
        <f t="shared" si="0"/>
        <v>3433.7271875000001</v>
      </c>
      <c r="E18" s="1">
        <f t="shared" si="2"/>
        <v>413</v>
      </c>
      <c r="U18" s="40"/>
      <c r="V18" s="40"/>
      <c r="W18" s="40"/>
      <c r="Y18" s="17"/>
      <c r="Z18" s="17"/>
      <c r="AA18" s="17"/>
    </row>
    <row r="19" spans="1:27" ht="15" customHeight="1" x14ac:dyDescent="0.25">
      <c r="A19" s="1">
        <v>1962</v>
      </c>
      <c r="B19" s="1">
        <v>64</v>
      </c>
      <c r="C19" s="19">
        <v>166081</v>
      </c>
      <c r="D19" s="11">
        <f t="shared" si="0"/>
        <v>2595.015625</v>
      </c>
      <c r="E19" s="1">
        <f t="shared" si="2"/>
        <v>477</v>
      </c>
      <c r="U19" s="40"/>
      <c r="V19" s="40"/>
      <c r="W19" s="40"/>
      <c r="Y19" s="17"/>
      <c r="Z19" s="17"/>
      <c r="AA19" s="17"/>
    </row>
    <row r="20" spans="1:27" ht="15" customHeight="1" x14ac:dyDescent="0.25">
      <c r="A20" s="1">
        <v>1963</v>
      </c>
      <c r="B20" s="1">
        <v>69</v>
      </c>
      <c r="C20" s="19">
        <v>206966</v>
      </c>
      <c r="D20" s="11">
        <f>+C20/B20</f>
        <v>2999.5072463768115</v>
      </c>
      <c r="E20" s="1">
        <f>E19+B20</f>
        <v>546</v>
      </c>
      <c r="U20" s="40"/>
      <c r="V20" s="40"/>
      <c r="W20" s="40"/>
      <c r="Y20" s="17"/>
      <c r="Z20" s="17"/>
      <c r="AA20" s="17"/>
    </row>
    <row r="21" spans="1:27" ht="15" customHeight="1" x14ac:dyDescent="0.25">
      <c r="A21" s="1">
        <v>1964</v>
      </c>
      <c r="B21" s="1">
        <v>88</v>
      </c>
      <c r="C21" s="19">
        <v>377069.55</v>
      </c>
      <c r="D21" s="11">
        <f>+C21/B21</f>
        <v>4284.8812499999995</v>
      </c>
      <c r="E21" s="1">
        <f>E20+B21</f>
        <v>634</v>
      </c>
      <c r="U21" s="40"/>
      <c r="V21" s="40"/>
      <c r="W21" s="40"/>
      <c r="Y21" s="17"/>
      <c r="Z21" s="17"/>
      <c r="AA21" s="17"/>
    </row>
    <row r="22" spans="1:27" ht="13.5" customHeight="1" x14ac:dyDescent="0.25">
      <c r="A22" s="1">
        <v>1965</v>
      </c>
      <c r="B22" s="1">
        <v>136</v>
      </c>
      <c r="C22" s="19">
        <v>688166.37</v>
      </c>
      <c r="D22" s="11">
        <f>+C22/B22</f>
        <v>5060.0468382352938</v>
      </c>
      <c r="E22" s="1">
        <f>E21+B22</f>
        <v>770</v>
      </c>
      <c r="Y22" s="17"/>
      <c r="Z22" s="17"/>
      <c r="AA22" s="17"/>
    </row>
    <row r="23" spans="1:27" ht="28.5" customHeight="1" x14ac:dyDescent="0.25">
      <c r="A23" s="1"/>
      <c r="B23" s="1"/>
      <c r="C23" s="19"/>
      <c r="D23" s="11"/>
      <c r="E23" s="1"/>
      <c r="U23" s="30" t="s">
        <v>14</v>
      </c>
      <c r="V23" s="30"/>
      <c r="W23" s="30"/>
      <c r="Y23" s="17"/>
      <c r="Z23" s="17"/>
      <c r="AA23" s="17"/>
    </row>
    <row r="24" spans="1:27" ht="15" customHeight="1" x14ac:dyDescent="0.25">
      <c r="A24" s="41" t="s">
        <v>36</v>
      </c>
      <c r="B24" s="26"/>
      <c r="C24" s="26"/>
      <c r="U24" s="30"/>
      <c r="V24" s="30"/>
      <c r="W24" s="30"/>
      <c r="Y24" s="17"/>
      <c r="Z24" s="17"/>
      <c r="AA24" s="17"/>
    </row>
    <row r="25" spans="1:27" ht="15" customHeight="1" x14ac:dyDescent="0.25">
      <c r="A25" s="42" t="s">
        <v>3</v>
      </c>
      <c r="B25" s="42" t="s">
        <v>1</v>
      </c>
      <c r="C25" s="42" t="s">
        <v>4</v>
      </c>
      <c r="D25" s="42" t="s">
        <v>5</v>
      </c>
      <c r="E25" s="42" t="s">
        <v>8</v>
      </c>
      <c r="U25" s="42" t="s">
        <v>3</v>
      </c>
      <c r="V25" s="43" t="s">
        <v>17</v>
      </c>
      <c r="W25" s="42" t="s">
        <v>10</v>
      </c>
      <c r="Y25" s="17"/>
      <c r="Z25" s="17"/>
      <c r="AA25" s="17"/>
    </row>
    <row r="26" spans="1:27" ht="15" customHeight="1" x14ac:dyDescent="0.25">
      <c r="A26" s="3"/>
      <c r="B26" s="4"/>
      <c r="C26" s="5"/>
      <c r="D26" s="6"/>
      <c r="E26" s="6"/>
      <c r="Y26" s="17"/>
      <c r="Z26" s="17"/>
      <c r="AA26" s="17"/>
    </row>
    <row r="27" spans="1:27" ht="15" customHeight="1" x14ac:dyDescent="0.25">
      <c r="A27" s="1">
        <v>1966</v>
      </c>
      <c r="B27" s="1">
        <v>224</v>
      </c>
      <c r="C27" s="19">
        <v>1109325.3899999999</v>
      </c>
      <c r="D27" s="11">
        <f>+C27/B27</f>
        <v>4952.3454910714281</v>
      </c>
      <c r="E27" s="1">
        <f>E22+B27</f>
        <v>994</v>
      </c>
      <c r="U27" s="1">
        <v>1966</v>
      </c>
      <c r="V27" s="11">
        <v>49200000</v>
      </c>
      <c r="W27" s="10">
        <f t="shared" ref="W27:W32" si="3">+C27/V27</f>
        <v>2.2547264024390241E-2</v>
      </c>
      <c r="Y27" s="17"/>
      <c r="Z27" s="17"/>
      <c r="AA27" s="17"/>
    </row>
    <row r="28" spans="1:27" x14ac:dyDescent="0.25">
      <c r="A28" s="1">
        <v>1967</v>
      </c>
      <c r="B28" s="1">
        <v>240</v>
      </c>
      <c r="C28" s="19">
        <v>1145609.74</v>
      </c>
      <c r="D28" s="11">
        <f t="shared" si="0"/>
        <v>4773.3739166666664</v>
      </c>
      <c r="E28" s="1">
        <f>E27+B28</f>
        <v>1234</v>
      </c>
      <c r="U28" s="1">
        <v>1967</v>
      </c>
      <c r="V28" s="11">
        <v>28026000</v>
      </c>
      <c r="W28" s="10">
        <f t="shared" si="3"/>
        <v>4.0876676657389567E-2</v>
      </c>
      <c r="Y28" s="17"/>
      <c r="Z28" s="17"/>
      <c r="AA28" s="17"/>
    </row>
    <row r="29" spans="1:27" x14ac:dyDescent="0.25">
      <c r="A29" s="1">
        <v>1968</v>
      </c>
      <c r="B29" s="1">
        <v>317</v>
      </c>
      <c r="C29" s="19">
        <v>2002508.98</v>
      </c>
      <c r="D29" s="11">
        <f t="shared" si="0"/>
        <v>6317.0630283911669</v>
      </c>
      <c r="E29" s="1">
        <f>E28+B29</f>
        <v>1551</v>
      </c>
      <c r="U29" s="1">
        <v>1968</v>
      </c>
      <c r="V29" s="11">
        <v>34665000</v>
      </c>
      <c r="W29" s="10">
        <f t="shared" si="3"/>
        <v>5.7767459397086399E-2</v>
      </c>
      <c r="Y29" s="17"/>
      <c r="Z29" s="17"/>
      <c r="AA29" s="17"/>
    </row>
    <row r="30" spans="1:27" x14ac:dyDescent="0.25">
      <c r="A30" s="1">
        <v>1969</v>
      </c>
      <c r="B30" s="1">
        <v>568</v>
      </c>
      <c r="C30" s="19">
        <v>3734493.68</v>
      </c>
      <c r="D30" s="11">
        <f t="shared" si="0"/>
        <v>6574.812816901409</v>
      </c>
      <c r="E30" s="1">
        <f>E29+B30</f>
        <v>2119</v>
      </c>
      <c r="U30" s="1">
        <v>1969</v>
      </c>
      <c r="V30" s="11">
        <v>44378000</v>
      </c>
      <c r="W30" s="10">
        <f t="shared" si="3"/>
        <v>8.4151914912794626E-2</v>
      </c>
      <c r="Y30" s="17"/>
      <c r="Z30" s="17"/>
      <c r="AA30" s="17"/>
    </row>
    <row r="31" spans="1:27" x14ac:dyDescent="0.25">
      <c r="A31" s="1">
        <v>1970</v>
      </c>
      <c r="B31" s="1">
        <v>625</v>
      </c>
      <c r="C31" s="19">
        <v>3658649</v>
      </c>
      <c r="D31" s="11">
        <f t="shared" si="0"/>
        <v>5853.8383999999996</v>
      </c>
      <c r="E31" s="1">
        <f t="shared" ref="E31:E73" si="4">E30+B31</f>
        <v>2744</v>
      </c>
      <c r="U31" s="1">
        <v>1970</v>
      </c>
      <c r="V31" s="11">
        <v>52182630</v>
      </c>
      <c r="W31" s="10">
        <f t="shared" si="3"/>
        <v>7.0112391805472435E-2</v>
      </c>
      <c r="Y31" s="17"/>
      <c r="Z31" s="17"/>
      <c r="AA31" s="17"/>
    </row>
    <row r="32" spans="1:27" x14ac:dyDescent="0.25">
      <c r="A32" s="1">
        <v>1971</v>
      </c>
      <c r="B32" s="1">
        <v>584</v>
      </c>
      <c r="C32" s="19">
        <v>3137298.75</v>
      </c>
      <c r="D32" s="11">
        <f t="shared" si="0"/>
        <v>5372.0869006849316</v>
      </c>
      <c r="E32" s="1">
        <f t="shared" si="4"/>
        <v>3328</v>
      </c>
      <c r="U32" s="1">
        <v>1971</v>
      </c>
      <c r="V32" s="11">
        <v>40877745</v>
      </c>
      <c r="W32" s="10">
        <f t="shared" si="3"/>
        <v>7.674833213035602E-2</v>
      </c>
    </row>
    <row r="33" spans="1:23" x14ac:dyDescent="0.25">
      <c r="A33" s="1">
        <v>1972</v>
      </c>
      <c r="B33" s="1">
        <v>637</v>
      </c>
      <c r="C33" s="19">
        <v>3270328.72</v>
      </c>
      <c r="D33" s="11">
        <f t="shared" si="0"/>
        <v>5133.9540345368923</v>
      </c>
      <c r="E33" s="1">
        <f t="shared" si="4"/>
        <v>3965</v>
      </c>
      <c r="U33" s="1">
        <v>1972</v>
      </c>
      <c r="V33" s="11">
        <v>39066798</v>
      </c>
      <c r="W33" s="10">
        <f t="shared" ref="W33:W78" si="5">+C33/V33</f>
        <v>8.3711204588612559E-2</v>
      </c>
    </row>
    <row r="34" spans="1:23" x14ac:dyDescent="0.25">
      <c r="A34" s="1">
        <v>1973</v>
      </c>
      <c r="B34" s="1">
        <v>699</v>
      </c>
      <c r="C34" s="19">
        <v>4151565.69</v>
      </c>
      <c r="D34" s="11">
        <f t="shared" si="0"/>
        <v>5939.2928326180254</v>
      </c>
      <c r="E34" s="1">
        <f t="shared" si="4"/>
        <v>4664</v>
      </c>
      <c r="U34" s="1">
        <v>1973</v>
      </c>
      <c r="V34" s="11">
        <v>38087571</v>
      </c>
      <c r="W34" s="10">
        <f t="shared" si="5"/>
        <v>0.10900053694681659</v>
      </c>
    </row>
    <row r="35" spans="1:23" x14ac:dyDescent="0.25">
      <c r="A35" s="1">
        <v>1974</v>
      </c>
      <c r="B35" s="1">
        <v>456</v>
      </c>
      <c r="C35" s="19">
        <v>7346880</v>
      </c>
      <c r="D35" s="11">
        <f t="shared" si="0"/>
        <v>16111.578947368422</v>
      </c>
      <c r="E35" s="1">
        <f t="shared" si="4"/>
        <v>5120</v>
      </c>
      <c r="U35" s="1">
        <v>1974</v>
      </c>
      <c r="V35" s="11">
        <v>29835741</v>
      </c>
      <c r="W35" s="10">
        <f t="shared" si="5"/>
        <v>0.24624426120336679</v>
      </c>
    </row>
    <row r="36" spans="1:23" x14ac:dyDescent="0.25">
      <c r="A36" s="1">
        <v>1975</v>
      </c>
      <c r="B36" s="1">
        <v>410</v>
      </c>
      <c r="C36" s="19">
        <v>7057060</v>
      </c>
      <c r="D36" s="11">
        <f t="shared" si="0"/>
        <v>17212.341463414636</v>
      </c>
      <c r="E36" s="1">
        <f t="shared" si="4"/>
        <v>5530</v>
      </c>
      <c r="U36" s="1">
        <v>1975</v>
      </c>
      <c r="V36" s="11">
        <v>35245900</v>
      </c>
      <c r="W36" s="10">
        <f t="shared" si="5"/>
        <v>0.20022357210342195</v>
      </c>
    </row>
    <row r="37" spans="1:23" x14ac:dyDescent="0.25">
      <c r="A37" s="1">
        <v>1976</v>
      </c>
      <c r="B37" s="1">
        <v>261</v>
      </c>
      <c r="C37" s="19">
        <v>6411906.3799999999</v>
      </c>
      <c r="D37" s="11">
        <f t="shared" si="0"/>
        <v>24566.691111111111</v>
      </c>
      <c r="E37" s="1">
        <f t="shared" si="4"/>
        <v>5791</v>
      </c>
      <c r="U37" s="1">
        <v>1976</v>
      </c>
      <c r="V37" s="11">
        <v>40218302</v>
      </c>
      <c r="W37" s="10">
        <f t="shared" si="5"/>
        <v>0.1594275755351382</v>
      </c>
    </row>
    <row r="38" spans="1:23" x14ac:dyDescent="0.25">
      <c r="A38" s="1">
        <v>1977</v>
      </c>
      <c r="B38" s="1">
        <v>448</v>
      </c>
      <c r="C38" s="19">
        <v>8785538.8399999999</v>
      </c>
      <c r="D38" s="11">
        <f t="shared" si="0"/>
        <v>19610.577767857143</v>
      </c>
      <c r="E38" s="1">
        <f t="shared" si="4"/>
        <v>6239</v>
      </c>
      <c r="U38" s="1">
        <v>1977</v>
      </c>
      <c r="V38" s="11">
        <v>46275667</v>
      </c>
      <c r="W38" s="10">
        <f t="shared" si="5"/>
        <v>0.18985223573330667</v>
      </c>
    </row>
    <row r="39" spans="1:23" x14ac:dyDescent="0.25">
      <c r="A39" s="1">
        <v>1978</v>
      </c>
      <c r="B39" s="1">
        <v>528</v>
      </c>
      <c r="C39" s="19">
        <v>12148444.74</v>
      </c>
      <c r="D39" s="11">
        <f t="shared" si="0"/>
        <v>23008.418068181818</v>
      </c>
      <c r="E39" s="1">
        <f t="shared" si="4"/>
        <v>6767</v>
      </c>
      <c r="U39" s="1">
        <v>1978</v>
      </c>
      <c r="V39" s="11">
        <v>49735544</v>
      </c>
      <c r="W39" s="10">
        <f t="shared" si="5"/>
        <v>0.24426081958608917</v>
      </c>
    </row>
    <row r="40" spans="1:23" x14ac:dyDescent="0.25">
      <c r="A40" s="1">
        <v>1979</v>
      </c>
      <c r="B40" s="1">
        <v>702</v>
      </c>
      <c r="C40" s="19">
        <v>20515824.390000001</v>
      </c>
      <c r="D40" s="11">
        <f t="shared" ref="D40:D71" si="6">+C40/B40</f>
        <v>29224.82106837607</v>
      </c>
      <c r="E40" s="1">
        <f t="shared" si="4"/>
        <v>7469</v>
      </c>
      <c r="U40" s="1" t="s">
        <v>6</v>
      </c>
      <c r="V40" s="11">
        <v>71934051</v>
      </c>
      <c r="W40" s="10">
        <f t="shared" si="5"/>
        <v>0.28520323970076428</v>
      </c>
    </row>
    <row r="41" spans="1:23" x14ac:dyDescent="0.25">
      <c r="A41" s="1">
        <v>1980</v>
      </c>
      <c r="B41" s="1">
        <v>1006</v>
      </c>
      <c r="C41" s="19">
        <v>33329341.879999999</v>
      </c>
      <c r="D41" s="11">
        <f t="shared" si="6"/>
        <v>33130.558528827038</v>
      </c>
      <c r="E41" s="1">
        <f t="shared" si="4"/>
        <v>8475</v>
      </c>
      <c r="U41" s="1">
        <v>1980</v>
      </c>
      <c r="V41" s="11">
        <v>109916216</v>
      </c>
      <c r="W41" s="10">
        <f t="shared" si="5"/>
        <v>0.30322497528481146</v>
      </c>
    </row>
    <row r="42" spans="1:23" x14ac:dyDescent="0.25">
      <c r="A42" s="1">
        <v>1981</v>
      </c>
      <c r="B42" s="1">
        <v>1248</v>
      </c>
      <c r="C42" s="19">
        <v>45796883.68</v>
      </c>
      <c r="D42" s="11">
        <f t="shared" si="6"/>
        <v>36696.220897435895</v>
      </c>
      <c r="E42" s="1">
        <f t="shared" si="4"/>
        <v>9723</v>
      </c>
      <c r="U42" s="1">
        <v>1981</v>
      </c>
      <c r="V42" s="11">
        <v>155579105</v>
      </c>
      <c r="W42" s="10">
        <f t="shared" si="5"/>
        <v>0.29436397439103407</v>
      </c>
    </row>
    <row r="43" spans="1:23" x14ac:dyDescent="0.25">
      <c r="A43" s="1">
        <v>1982</v>
      </c>
      <c r="B43" s="1">
        <v>942</v>
      </c>
      <c r="C43" s="19">
        <v>21918152.390000001</v>
      </c>
      <c r="D43" s="11">
        <f t="shared" si="6"/>
        <v>23267.67769639066</v>
      </c>
      <c r="E43" s="1">
        <f t="shared" si="4"/>
        <v>10665</v>
      </c>
      <c r="U43" s="1">
        <v>1982</v>
      </c>
      <c r="V43" s="11">
        <v>55277458</v>
      </c>
      <c r="W43" s="10">
        <f t="shared" si="5"/>
        <v>0.39651158325695801</v>
      </c>
    </row>
    <row r="44" spans="1:23" x14ac:dyDescent="0.25">
      <c r="A44" s="1">
        <v>1983</v>
      </c>
      <c r="B44" s="1">
        <v>998</v>
      </c>
      <c r="C44" s="19">
        <v>29552423.120000001</v>
      </c>
      <c r="D44" s="11">
        <f t="shared" si="6"/>
        <v>29611.646412825652</v>
      </c>
      <c r="E44" s="1">
        <f t="shared" si="4"/>
        <v>11663</v>
      </c>
      <c r="U44" s="1">
        <v>1983</v>
      </c>
      <c r="V44" s="11">
        <v>75999517</v>
      </c>
      <c r="W44" s="10">
        <f t="shared" si="5"/>
        <v>0.3888501438765723</v>
      </c>
    </row>
    <row r="45" spans="1:23" x14ac:dyDescent="0.25">
      <c r="A45" s="1">
        <v>1984</v>
      </c>
      <c r="B45" s="1">
        <v>1453</v>
      </c>
      <c r="C45" s="19">
        <v>28203040.75</v>
      </c>
      <c r="D45" s="11">
        <f t="shared" si="6"/>
        <v>19410.213867859602</v>
      </c>
      <c r="E45" s="1">
        <f t="shared" si="4"/>
        <v>13116</v>
      </c>
      <c r="U45" s="1">
        <v>1984</v>
      </c>
      <c r="V45" s="11">
        <v>107838032</v>
      </c>
      <c r="W45" s="10">
        <f t="shared" si="5"/>
        <v>0.26153148594180575</v>
      </c>
    </row>
    <row r="46" spans="1:23" x14ac:dyDescent="0.25">
      <c r="A46" s="1">
        <v>1985</v>
      </c>
      <c r="B46" s="1">
        <v>1160</v>
      </c>
      <c r="C46" s="19">
        <v>28602458.120000001</v>
      </c>
      <c r="D46" s="11">
        <f t="shared" si="6"/>
        <v>24657.291482758621</v>
      </c>
      <c r="E46" s="1">
        <f t="shared" si="4"/>
        <v>14276</v>
      </c>
      <c r="U46" s="1">
        <v>1985</v>
      </c>
      <c r="V46" s="11">
        <v>92814236</v>
      </c>
      <c r="W46" s="10">
        <f t="shared" si="5"/>
        <v>0.3081688688360264</v>
      </c>
    </row>
    <row r="47" spans="1:23" x14ac:dyDescent="0.25">
      <c r="A47" s="1">
        <v>1986</v>
      </c>
      <c r="B47" s="1">
        <v>1013</v>
      </c>
      <c r="C47" s="19">
        <v>64993356.890000001</v>
      </c>
      <c r="D47" s="11">
        <f t="shared" si="6"/>
        <v>64159.286169792693</v>
      </c>
      <c r="E47" s="1">
        <f t="shared" si="4"/>
        <v>15289</v>
      </c>
      <c r="U47" s="1">
        <v>1986</v>
      </c>
      <c r="V47" s="11">
        <v>84000000</v>
      </c>
      <c r="W47" s="10">
        <f t="shared" si="5"/>
        <v>0.77373043916666673</v>
      </c>
    </row>
    <row r="48" spans="1:23" x14ac:dyDescent="0.25">
      <c r="A48" s="1">
        <v>1987</v>
      </c>
      <c r="B48" s="1">
        <v>1285</v>
      </c>
      <c r="C48" s="19">
        <v>80300813.870000005</v>
      </c>
      <c r="D48" s="11">
        <f t="shared" si="6"/>
        <v>62490.905735408567</v>
      </c>
      <c r="E48" s="1">
        <f t="shared" si="4"/>
        <v>16574</v>
      </c>
      <c r="U48" s="1">
        <v>1987</v>
      </c>
      <c r="V48" s="11">
        <v>143000000</v>
      </c>
      <c r="W48" s="10">
        <f t="shared" si="5"/>
        <v>0.56154415293706295</v>
      </c>
    </row>
    <row r="49" spans="1:23" x14ac:dyDescent="0.25">
      <c r="A49" s="1">
        <v>1988</v>
      </c>
      <c r="B49" s="1">
        <v>1417</v>
      </c>
      <c r="C49" s="19">
        <v>75816614.900000006</v>
      </c>
      <c r="D49" s="11">
        <f t="shared" si="6"/>
        <v>53505.021100917438</v>
      </c>
      <c r="E49" s="1">
        <f t="shared" si="4"/>
        <v>17991</v>
      </c>
      <c r="U49" s="1">
        <v>1988</v>
      </c>
      <c r="V49" s="11">
        <v>230000000</v>
      </c>
      <c r="W49" s="10">
        <f t="shared" si="5"/>
        <v>0.32963745608695655</v>
      </c>
    </row>
    <row r="50" spans="1:23" x14ac:dyDescent="0.25">
      <c r="A50" s="1">
        <v>1989</v>
      </c>
      <c r="B50" s="1">
        <v>1228</v>
      </c>
      <c r="C50" s="19">
        <v>61177189.100000001</v>
      </c>
      <c r="D50" s="11">
        <f t="shared" si="6"/>
        <v>49818.557899022802</v>
      </c>
      <c r="E50" s="1">
        <f t="shared" si="4"/>
        <v>19219</v>
      </c>
      <c r="U50" s="1">
        <v>1989</v>
      </c>
      <c r="V50" s="11">
        <v>187000000</v>
      </c>
      <c r="W50" s="10">
        <f t="shared" si="5"/>
        <v>0.32715074385026738</v>
      </c>
    </row>
    <row r="51" spans="1:23" x14ac:dyDescent="0.25">
      <c r="A51" s="1">
        <v>1990</v>
      </c>
      <c r="B51" s="1">
        <v>1267</v>
      </c>
      <c r="C51" s="19">
        <v>63785549.039999999</v>
      </c>
      <c r="D51" s="11">
        <f t="shared" si="6"/>
        <v>50343.764041041832</v>
      </c>
      <c r="E51" s="1">
        <f t="shared" si="4"/>
        <v>20486</v>
      </c>
      <c r="U51" s="1">
        <v>1990</v>
      </c>
      <c r="V51" s="11">
        <v>227000000</v>
      </c>
      <c r="W51" s="10">
        <f t="shared" si="5"/>
        <v>0.28099360810572688</v>
      </c>
    </row>
    <row r="52" spans="1:23" x14ac:dyDescent="0.25">
      <c r="A52" s="1">
        <v>1991</v>
      </c>
      <c r="B52" s="1">
        <v>1059</v>
      </c>
      <c r="C52" s="19">
        <v>56146292.740000002</v>
      </c>
      <c r="D52" s="11">
        <f t="shared" si="6"/>
        <v>53018.217884796977</v>
      </c>
      <c r="E52" s="1">
        <f t="shared" si="4"/>
        <v>21545</v>
      </c>
      <c r="U52" s="1">
        <v>1991</v>
      </c>
      <c r="V52" s="11">
        <v>136000000</v>
      </c>
      <c r="W52" s="10">
        <f t="shared" si="5"/>
        <v>0.41284038779411764</v>
      </c>
    </row>
    <row r="53" spans="1:23" ht="15" customHeight="1" x14ac:dyDescent="0.25">
      <c r="A53" s="1">
        <v>1992</v>
      </c>
      <c r="B53" s="1">
        <v>597</v>
      </c>
      <c r="C53" s="19">
        <v>27066622.300000001</v>
      </c>
      <c r="D53" s="11">
        <f t="shared" si="6"/>
        <v>45337.725795644896</v>
      </c>
      <c r="E53" s="1">
        <f t="shared" si="4"/>
        <v>22142</v>
      </c>
      <c r="U53" s="1">
        <v>1992</v>
      </c>
      <c r="V53" s="11">
        <v>72000000</v>
      </c>
      <c r="W53" s="10">
        <f t="shared" si="5"/>
        <v>0.37592530972222221</v>
      </c>
    </row>
    <row r="54" spans="1:23" x14ac:dyDescent="0.25">
      <c r="A54" s="1">
        <v>1993</v>
      </c>
      <c r="B54" s="1">
        <v>468</v>
      </c>
      <c r="C54" s="19">
        <v>16823734.550000001</v>
      </c>
      <c r="D54" s="11">
        <f t="shared" si="6"/>
        <v>35948.150747863248</v>
      </c>
      <c r="E54" s="1">
        <f t="shared" si="4"/>
        <v>22610</v>
      </c>
      <c r="U54" s="1">
        <v>1993</v>
      </c>
      <c r="V54" s="11">
        <v>66000000</v>
      </c>
      <c r="W54" s="10">
        <f t="shared" si="5"/>
        <v>0.25490506893939396</v>
      </c>
    </row>
    <row r="55" spans="1:23" x14ac:dyDescent="0.25">
      <c r="A55" s="1">
        <v>1994</v>
      </c>
      <c r="B55" s="1">
        <v>521</v>
      </c>
      <c r="C55" s="19">
        <v>35103981.789999999</v>
      </c>
      <c r="D55" s="11">
        <f t="shared" si="6"/>
        <v>67378.084049904035</v>
      </c>
      <c r="E55" s="1">
        <f t="shared" si="4"/>
        <v>23131</v>
      </c>
      <c r="U55" s="1">
        <v>1994</v>
      </c>
      <c r="V55" s="11">
        <v>98000000</v>
      </c>
      <c r="W55" s="10">
        <f t="shared" si="5"/>
        <v>0.3582038958163265</v>
      </c>
    </row>
    <row r="56" spans="1:23" x14ac:dyDescent="0.25">
      <c r="A56" s="1">
        <v>1995</v>
      </c>
      <c r="B56" s="1">
        <v>512</v>
      </c>
      <c r="C56" s="19">
        <v>33103265.25</v>
      </c>
      <c r="D56" s="11">
        <f t="shared" si="6"/>
        <v>64654.81494140625</v>
      </c>
      <c r="E56" s="1">
        <f t="shared" si="4"/>
        <v>23643</v>
      </c>
      <c r="U56" s="1">
        <v>1995</v>
      </c>
      <c r="V56" s="11">
        <v>78000000</v>
      </c>
      <c r="W56" s="10">
        <f t="shared" si="5"/>
        <v>0.42440083653846156</v>
      </c>
    </row>
    <row r="57" spans="1:23" x14ac:dyDescent="0.25">
      <c r="A57" s="1">
        <v>1996</v>
      </c>
      <c r="B57" s="1">
        <v>540</v>
      </c>
      <c r="C57" s="19">
        <v>47249131.259999998</v>
      </c>
      <c r="D57" s="11">
        <f t="shared" si="6"/>
        <v>87498.391222222213</v>
      </c>
      <c r="E57" s="1">
        <f t="shared" si="4"/>
        <v>24183</v>
      </c>
      <c r="U57" s="1">
        <v>1996</v>
      </c>
      <c r="V57" s="11">
        <v>105000000</v>
      </c>
      <c r="W57" s="10">
        <f t="shared" si="5"/>
        <v>0.44999172628571427</v>
      </c>
    </row>
    <row r="58" spans="1:23" x14ac:dyDescent="0.25">
      <c r="A58" s="1">
        <v>1997</v>
      </c>
      <c r="B58" s="1">
        <v>527</v>
      </c>
      <c r="C58" s="19">
        <v>51698318.829999998</v>
      </c>
      <c r="D58" s="11">
        <f t="shared" si="6"/>
        <v>98099.276717267552</v>
      </c>
      <c r="E58" s="1">
        <f t="shared" si="4"/>
        <v>24710</v>
      </c>
      <c r="U58" s="1">
        <v>1997</v>
      </c>
      <c r="V58" s="11">
        <v>80000000</v>
      </c>
      <c r="W58" s="10">
        <f t="shared" si="5"/>
        <v>0.64622898537499995</v>
      </c>
    </row>
    <row r="59" spans="1:23" x14ac:dyDescent="0.25">
      <c r="A59" s="1">
        <v>1998</v>
      </c>
      <c r="B59" s="1">
        <v>404</v>
      </c>
      <c r="C59" s="19">
        <v>22499156.890000001</v>
      </c>
      <c r="D59" s="11">
        <f t="shared" si="6"/>
        <v>55690.982400990099</v>
      </c>
      <c r="E59" s="1">
        <f t="shared" si="4"/>
        <v>25114</v>
      </c>
      <c r="U59" s="1">
        <v>1998</v>
      </c>
      <c r="V59" s="11">
        <v>38000000</v>
      </c>
      <c r="W59" s="10">
        <f t="shared" si="5"/>
        <v>0.59208307605263155</v>
      </c>
    </row>
    <row r="60" spans="1:23" x14ac:dyDescent="0.25">
      <c r="A60" s="1">
        <v>1999</v>
      </c>
      <c r="B60" s="1">
        <v>328</v>
      </c>
      <c r="C60" s="19">
        <v>12135950.41</v>
      </c>
      <c r="D60" s="11">
        <f t="shared" si="6"/>
        <v>36999.848810975607</v>
      </c>
      <c r="E60" s="1">
        <f t="shared" si="4"/>
        <v>25442</v>
      </c>
      <c r="U60" s="1">
        <v>1999</v>
      </c>
      <c r="V60" s="11">
        <v>25000000</v>
      </c>
      <c r="W60" s="10">
        <f t="shared" si="5"/>
        <v>0.48543801640000001</v>
      </c>
    </row>
    <row r="61" spans="1:23" x14ac:dyDescent="0.25">
      <c r="A61" s="1">
        <v>2000</v>
      </c>
      <c r="B61" s="1">
        <v>314</v>
      </c>
      <c r="C61" s="19">
        <v>13606582.439999999</v>
      </c>
      <c r="D61" s="11">
        <f t="shared" si="6"/>
        <v>43333.065095541402</v>
      </c>
      <c r="E61" s="1">
        <f t="shared" si="4"/>
        <v>25756</v>
      </c>
      <c r="U61" s="1">
        <v>2000</v>
      </c>
      <c r="V61" s="11">
        <v>30000000</v>
      </c>
      <c r="W61" s="10">
        <f t="shared" si="5"/>
        <v>0.45355274800000001</v>
      </c>
    </row>
    <row r="62" spans="1:23" x14ac:dyDescent="0.25">
      <c r="A62" s="1">
        <v>2001</v>
      </c>
      <c r="B62" s="1">
        <v>298</v>
      </c>
      <c r="C62" s="19">
        <v>15902560.82</v>
      </c>
      <c r="D62" s="11">
        <f t="shared" si="6"/>
        <v>53364.298053691273</v>
      </c>
      <c r="E62" s="1">
        <f t="shared" si="4"/>
        <v>26054</v>
      </c>
      <c r="U62" s="1">
        <v>2001</v>
      </c>
      <c r="V62" s="11">
        <v>32000000</v>
      </c>
      <c r="W62" s="10">
        <f t="shared" si="5"/>
        <v>0.49695502562499999</v>
      </c>
    </row>
    <row r="63" spans="1:23" x14ac:dyDescent="0.25">
      <c r="A63" s="1">
        <v>2002</v>
      </c>
      <c r="B63" s="13">
        <v>279</v>
      </c>
      <c r="C63" s="19">
        <v>19377671.789999999</v>
      </c>
      <c r="D63" s="11">
        <f t="shared" si="6"/>
        <v>69454.020752688171</v>
      </c>
      <c r="E63" s="1">
        <f t="shared" si="4"/>
        <v>26333</v>
      </c>
      <c r="U63" s="1">
        <v>2002</v>
      </c>
      <c r="V63" s="11">
        <v>40000000</v>
      </c>
      <c r="W63" s="10">
        <f t="shared" si="5"/>
        <v>0.48444179474999999</v>
      </c>
    </row>
    <row r="64" spans="1:23" x14ac:dyDescent="0.25">
      <c r="A64" s="1">
        <v>2003</v>
      </c>
      <c r="B64" s="13">
        <v>266</v>
      </c>
      <c r="C64" s="19">
        <v>17290804.989999998</v>
      </c>
      <c r="D64" s="11">
        <f t="shared" si="6"/>
        <v>65003.026278195481</v>
      </c>
      <c r="E64" s="1">
        <f t="shared" si="4"/>
        <v>26599</v>
      </c>
      <c r="U64" s="1">
        <v>2003</v>
      </c>
      <c r="V64" s="11">
        <v>55000000</v>
      </c>
      <c r="W64" s="10">
        <f t="shared" si="5"/>
        <v>0.31437827254545453</v>
      </c>
    </row>
    <row r="65" spans="1:27" x14ac:dyDescent="0.25">
      <c r="A65" s="1">
        <v>2004</v>
      </c>
      <c r="B65" s="13">
        <v>328</v>
      </c>
      <c r="C65" s="19">
        <v>36834785.93</v>
      </c>
      <c r="D65" s="11">
        <f t="shared" si="6"/>
        <v>112301.17661585366</v>
      </c>
      <c r="E65" s="1">
        <f t="shared" si="4"/>
        <v>26927</v>
      </c>
      <c r="U65" s="1">
        <v>2004</v>
      </c>
      <c r="V65" s="11">
        <v>130000000</v>
      </c>
      <c r="W65" s="10">
        <f t="shared" si="5"/>
        <v>0.28334450715384613</v>
      </c>
    </row>
    <row r="66" spans="1:27" x14ac:dyDescent="0.25">
      <c r="A66" s="1">
        <v>2005</v>
      </c>
      <c r="B66" s="13">
        <v>485</v>
      </c>
      <c r="C66" s="19">
        <v>67534959.269999996</v>
      </c>
      <c r="D66" s="11">
        <f t="shared" si="6"/>
        <v>139247.33870103091</v>
      </c>
      <c r="E66" s="1">
        <f t="shared" si="4"/>
        <v>27412</v>
      </c>
      <c r="U66" s="1">
        <v>2005</v>
      </c>
      <c r="V66" s="11">
        <v>220000000</v>
      </c>
      <c r="W66" s="10">
        <f t="shared" si="5"/>
        <v>0.30697708759090908</v>
      </c>
    </row>
    <row r="67" spans="1:27" x14ac:dyDescent="0.25">
      <c r="A67" s="1">
        <v>2006</v>
      </c>
      <c r="B67" s="13">
        <v>765</v>
      </c>
      <c r="C67" s="19">
        <v>90335474.170000002</v>
      </c>
      <c r="D67" s="11">
        <f t="shared" si="6"/>
        <v>118085.5871503268</v>
      </c>
      <c r="E67" s="1">
        <f t="shared" si="4"/>
        <v>28177</v>
      </c>
      <c r="G67" s="14"/>
      <c r="U67" s="1">
        <v>2006</v>
      </c>
      <c r="V67" s="11">
        <v>265000000</v>
      </c>
      <c r="W67" s="10">
        <f t="shared" si="5"/>
        <v>0.34088858177358489</v>
      </c>
    </row>
    <row r="68" spans="1:27" x14ac:dyDescent="0.25">
      <c r="A68" s="1">
        <v>2007</v>
      </c>
      <c r="B68" s="13">
        <v>796</v>
      </c>
      <c r="C68" s="19">
        <v>104155537.55</v>
      </c>
      <c r="D68" s="11">
        <f t="shared" si="6"/>
        <v>130848.66526381909</v>
      </c>
      <c r="E68" s="1">
        <f t="shared" si="4"/>
        <v>28973</v>
      </c>
      <c r="G68" t="s">
        <v>7</v>
      </c>
      <c r="U68" s="1">
        <v>2007</v>
      </c>
      <c r="V68" s="11">
        <v>416000000</v>
      </c>
      <c r="W68" s="10">
        <f t="shared" si="5"/>
        <v>0.25037388834134616</v>
      </c>
    </row>
    <row r="69" spans="1:27" x14ac:dyDescent="0.25">
      <c r="A69" s="1">
        <v>2008</v>
      </c>
      <c r="B69" s="13">
        <v>916</v>
      </c>
      <c r="C69" s="19">
        <v>219547384.72999999</v>
      </c>
      <c r="D69" s="11">
        <f t="shared" si="6"/>
        <v>239680.55101528383</v>
      </c>
      <c r="E69" s="1">
        <f t="shared" si="4"/>
        <v>29889</v>
      </c>
      <c r="G69" s="32" t="s">
        <v>16</v>
      </c>
      <c r="H69" s="35"/>
      <c r="I69" s="35"/>
      <c r="J69" s="35"/>
      <c r="K69" s="35"/>
      <c r="L69" s="35"/>
      <c r="M69" s="35"/>
      <c r="N69" s="35"/>
      <c r="O69" s="35"/>
      <c r="P69" s="35"/>
      <c r="Q69" s="35"/>
      <c r="R69" s="35"/>
      <c r="S69" s="35"/>
      <c r="T69" s="23"/>
      <c r="U69" s="1">
        <v>2008</v>
      </c>
      <c r="V69" s="11">
        <v>367000000</v>
      </c>
      <c r="W69" s="10">
        <f t="shared" si="5"/>
        <v>0.59822175675749312</v>
      </c>
      <c r="X69" s="23"/>
      <c r="Y69" s="23"/>
    </row>
    <row r="70" spans="1:27" x14ac:dyDescent="0.25">
      <c r="A70" s="1">
        <v>2009</v>
      </c>
      <c r="B70" s="1">
        <v>648</v>
      </c>
      <c r="C70" s="19">
        <v>133812242.59</v>
      </c>
      <c r="D70" s="11">
        <f t="shared" si="6"/>
        <v>206500.37436728395</v>
      </c>
      <c r="E70" s="1">
        <f t="shared" si="4"/>
        <v>30537</v>
      </c>
      <c r="G70" s="35"/>
      <c r="H70" s="35"/>
      <c r="I70" s="35"/>
      <c r="J70" s="35"/>
      <c r="K70" s="35"/>
      <c r="L70" s="35"/>
      <c r="M70" s="35"/>
      <c r="N70" s="35"/>
      <c r="O70" s="35"/>
      <c r="P70" s="35"/>
      <c r="Q70" s="35"/>
      <c r="R70" s="35"/>
      <c r="S70" s="35"/>
      <c r="T70" s="24"/>
      <c r="U70" s="1">
        <v>2009</v>
      </c>
      <c r="V70" s="11">
        <v>154000000</v>
      </c>
      <c r="W70" s="10">
        <f t="shared" si="5"/>
        <v>0.86891066616883117</v>
      </c>
      <c r="X70" s="24"/>
      <c r="Y70" s="24"/>
    </row>
    <row r="71" spans="1:27" x14ac:dyDescent="0.25">
      <c r="A71" s="1">
        <v>2010</v>
      </c>
      <c r="B71" s="1">
        <v>745</v>
      </c>
      <c r="C71" s="19">
        <v>88397859.239999995</v>
      </c>
      <c r="D71" s="11">
        <f t="shared" si="6"/>
        <v>118654.84461744966</v>
      </c>
      <c r="E71" s="1">
        <f t="shared" si="4"/>
        <v>31282</v>
      </c>
      <c r="G71" s="35"/>
      <c r="H71" s="35"/>
      <c r="I71" s="35"/>
      <c r="J71" s="35"/>
      <c r="K71" s="35"/>
      <c r="L71" s="35"/>
      <c r="M71" s="35"/>
      <c r="N71" s="35"/>
      <c r="O71" s="35"/>
      <c r="P71" s="35"/>
      <c r="Q71" s="35"/>
      <c r="R71" s="35"/>
      <c r="S71" s="35"/>
      <c r="T71" s="23"/>
      <c r="U71" s="1">
        <v>2010</v>
      </c>
      <c r="V71" s="11">
        <v>322000000</v>
      </c>
      <c r="W71" s="10">
        <f t="shared" si="5"/>
        <v>0.27452751316770185</v>
      </c>
      <c r="X71" s="23"/>
      <c r="Y71" s="23"/>
    </row>
    <row r="72" spans="1:27" ht="15" customHeight="1" x14ac:dyDescent="0.25">
      <c r="A72" s="1">
        <v>2011</v>
      </c>
      <c r="B72" s="1">
        <v>796</v>
      </c>
      <c r="C72" s="19">
        <v>155667554.50999999</v>
      </c>
      <c r="D72" s="11">
        <f t="shared" ref="D72:D80" si="7">+C72/B72</f>
        <v>195562.25440954772</v>
      </c>
      <c r="E72" s="1">
        <f t="shared" si="4"/>
        <v>32078</v>
      </c>
      <c r="G72" s="28"/>
      <c r="H72" s="28"/>
      <c r="I72" s="28"/>
      <c r="J72" s="28"/>
      <c r="K72" s="28"/>
      <c r="L72" s="28"/>
      <c r="M72" s="28"/>
      <c r="N72" s="28"/>
      <c r="O72" s="28"/>
      <c r="P72" s="28"/>
      <c r="Q72" s="28"/>
      <c r="R72" s="28"/>
      <c r="S72" s="28"/>
      <c r="T72" s="23"/>
      <c r="U72" s="1">
        <v>2011</v>
      </c>
      <c r="V72" s="11">
        <v>463000000</v>
      </c>
      <c r="W72" s="10">
        <f t="shared" si="5"/>
        <v>0.33621502053995678</v>
      </c>
      <c r="X72" s="23"/>
      <c r="Y72" s="23"/>
    </row>
    <row r="73" spans="1:27" ht="15" customHeight="1" x14ac:dyDescent="0.25">
      <c r="A73" s="1">
        <v>2012</v>
      </c>
      <c r="B73" s="1">
        <v>877</v>
      </c>
      <c r="C73" s="19">
        <v>229749563.00999999</v>
      </c>
      <c r="D73" s="11">
        <f t="shared" si="7"/>
        <v>261972.13570125427</v>
      </c>
      <c r="E73" s="1">
        <f t="shared" si="4"/>
        <v>32955</v>
      </c>
      <c r="G73" s="33" t="s">
        <v>35</v>
      </c>
      <c r="H73" s="33"/>
      <c r="I73" s="33"/>
      <c r="J73" s="33"/>
      <c r="K73" s="33"/>
      <c r="L73" s="33"/>
      <c r="M73" s="33"/>
      <c r="N73" s="33"/>
      <c r="O73" s="33"/>
      <c r="P73" s="33"/>
      <c r="Q73" s="33"/>
      <c r="R73" s="33"/>
      <c r="S73" s="33"/>
      <c r="U73" s="1">
        <v>2012</v>
      </c>
      <c r="V73" s="11">
        <v>680000000</v>
      </c>
      <c r="W73" s="10">
        <f t="shared" si="5"/>
        <v>0.33786700442647055</v>
      </c>
    </row>
    <row r="74" spans="1:27" x14ac:dyDescent="0.25">
      <c r="A74" s="1">
        <v>2013</v>
      </c>
      <c r="B74" s="1">
        <v>780</v>
      </c>
      <c r="C74" s="19">
        <v>138595228.28</v>
      </c>
      <c r="D74" s="11">
        <f t="shared" ref="D74:D75" si="8">+C74/B74</f>
        <v>177686.19010256411</v>
      </c>
      <c r="E74" s="1">
        <f>E73+B74</f>
        <v>33735</v>
      </c>
      <c r="G74" s="33"/>
      <c r="H74" s="33"/>
      <c r="I74" s="33"/>
      <c r="J74" s="33"/>
      <c r="K74" s="33"/>
      <c r="L74" s="33"/>
      <c r="M74" s="33"/>
      <c r="N74" s="33"/>
      <c r="O74" s="33"/>
      <c r="P74" s="33"/>
      <c r="Q74" s="33"/>
      <c r="R74" s="33"/>
      <c r="S74" s="33"/>
      <c r="U74" s="1">
        <v>2013</v>
      </c>
      <c r="V74" s="11">
        <v>476000000</v>
      </c>
      <c r="W74" s="10">
        <f t="shared" si="5"/>
        <v>0.29116644596638658</v>
      </c>
    </row>
    <row r="75" spans="1:27" x14ac:dyDescent="0.25">
      <c r="A75" s="1">
        <v>2014</v>
      </c>
      <c r="B75" s="1">
        <v>600</v>
      </c>
      <c r="C75" s="19">
        <v>100686177.09999999</v>
      </c>
      <c r="D75" s="11">
        <f t="shared" si="8"/>
        <v>167810.29516666665</v>
      </c>
      <c r="E75" s="1">
        <f>E74+B75</f>
        <v>34335</v>
      </c>
      <c r="G75" s="33"/>
      <c r="H75" s="33"/>
      <c r="I75" s="33"/>
      <c r="J75" s="33"/>
      <c r="K75" s="33"/>
      <c r="L75" s="33"/>
      <c r="M75" s="33"/>
      <c r="N75" s="33"/>
      <c r="O75" s="33"/>
      <c r="P75" s="33"/>
      <c r="Q75" s="33"/>
      <c r="R75" s="33"/>
      <c r="S75" s="33"/>
      <c r="U75" s="1">
        <v>2014</v>
      </c>
      <c r="V75" s="11">
        <v>338000000</v>
      </c>
      <c r="W75" s="10">
        <f t="shared" si="5"/>
        <v>0.29788809792899407</v>
      </c>
    </row>
    <row r="76" spans="1:27" x14ac:dyDescent="0.25">
      <c r="A76" s="1">
        <v>2015</v>
      </c>
      <c r="B76" s="1">
        <v>655</v>
      </c>
      <c r="C76" s="19">
        <v>64412376.670000002</v>
      </c>
      <c r="D76" s="11">
        <f t="shared" si="7"/>
        <v>98339.506366412214</v>
      </c>
      <c r="E76" s="1">
        <f>E75+B76</f>
        <v>34990</v>
      </c>
      <c r="G76" s="33"/>
      <c r="H76" s="33"/>
      <c r="I76" s="33"/>
      <c r="J76" s="33"/>
      <c r="K76" s="33"/>
      <c r="L76" s="33"/>
      <c r="M76" s="33"/>
      <c r="N76" s="33"/>
      <c r="O76" s="33"/>
      <c r="P76" s="33"/>
      <c r="Q76" s="33"/>
      <c r="R76" s="33"/>
      <c r="S76" s="33"/>
      <c r="U76" s="15">
        <v>2015</v>
      </c>
      <c r="V76" s="11">
        <v>272000000</v>
      </c>
      <c r="W76" s="10">
        <f t="shared" si="5"/>
        <v>0.23681020834558825</v>
      </c>
    </row>
    <row r="77" spans="1:27" ht="15" customHeight="1" x14ac:dyDescent="0.25">
      <c r="A77" s="1">
        <v>2016</v>
      </c>
      <c r="B77" s="1">
        <v>618</v>
      </c>
      <c r="C77" s="19">
        <v>74060543.140000001</v>
      </c>
      <c r="D77" s="11">
        <f t="shared" ref="D77:D78" si="9">+C77/B77</f>
        <v>119839.06656957928</v>
      </c>
      <c r="E77" s="1">
        <f>E76+B77</f>
        <v>35608</v>
      </c>
      <c r="G77" s="14"/>
      <c r="U77" s="1">
        <v>2016</v>
      </c>
      <c r="V77" s="11">
        <v>205000000</v>
      </c>
      <c r="W77" s="10">
        <f t="shared" si="5"/>
        <v>0.36127094214634148</v>
      </c>
    </row>
    <row r="78" spans="1:27" ht="15.75" thickBot="1" x14ac:dyDescent="0.3">
      <c r="A78" s="1">
        <v>2017</v>
      </c>
      <c r="B78" s="1">
        <v>731</v>
      </c>
      <c r="C78" s="19">
        <v>82319346.510000005</v>
      </c>
      <c r="D78" s="11">
        <f t="shared" si="9"/>
        <v>112611.96512995896</v>
      </c>
      <c r="E78" s="36">
        <f>E77+B78</f>
        <v>36339</v>
      </c>
      <c r="G78" s="32" t="s">
        <v>13</v>
      </c>
      <c r="H78" s="32"/>
      <c r="I78" s="32"/>
      <c r="J78" s="32"/>
      <c r="K78" s="32"/>
      <c r="L78" s="32"/>
      <c r="M78" s="32"/>
      <c r="N78" s="32"/>
      <c r="O78" s="32"/>
      <c r="P78" s="32"/>
      <c r="Q78" s="32"/>
      <c r="R78" s="32"/>
      <c r="S78" s="32"/>
      <c r="U78" s="1">
        <v>2017</v>
      </c>
      <c r="V78" s="11">
        <v>246000000</v>
      </c>
      <c r="W78" s="10">
        <f t="shared" si="5"/>
        <v>0.3346314898780488</v>
      </c>
      <c r="Y78" s="17"/>
      <c r="Z78" s="16"/>
      <c r="AA78" s="10"/>
    </row>
    <row r="79" spans="1:27" ht="16.5" thickTop="1" thickBot="1" x14ac:dyDescent="0.3">
      <c r="A79" s="8" t="s">
        <v>2</v>
      </c>
      <c r="B79" s="8">
        <f>SUM(B3:B78)</f>
        <v>36339</v>
      </c>
      <c r="C79" s="12">
        <f>SUM(C3:C78)</f>
        <v>2574552834.1599998</v>
      </c>
      <c r="D79" s="12">
        <f t="shared" si="7"/>
        <v>70848.202596659234</v>
      </c>
      <c r="E79" s="37"/>
      <c r="F79" s="38"/>
      <c r="G79" s="38" t="s">
        <v>11</v>
      </c>
      <c r="H79" s="38"/>
      <c r="I79" s="38"/>
      <c r="J79" s="38"/>
      <c r="K79" s="38"/>
      <c r="L79" s="38"/>
      <c r="M79" s="38"/>
      <c r="N79" s="38"/>
      <c r="O79" s="38"/>
      <c r="P79" s="38"/>
      <c r="Q79" s="38"/>
      <c r="R79" s="38"/>
      <c r="S79" s="38"/>
      <c r="T79" s="39"/>
      <c r="U79" s="2" t="s">
        <v>2</v>
      </c>
      <c r="V79" s="12">
        <f>SUM(V32:V78)</f>
        <v>7268701883</v>
      </c>
      <c r="W79" s="18">
        <f>+C79/V79</f>
        <v>0.3541970596127143</v>
      </c>
      <c r="Y79" s="17"/>
      <c r="Z79" s="16"/>
      <c r="AA79" s="10"/>
    </row>
    <row r="80" spans="1:27" ht="15.75" thickTop="1" x14ac:dyDescent="0.25">
      <c r="A80" s="21" t="s">
        <v>18</v>
      </c>
      <c r="B80" s="8">
        <f>SUM(B28:B78)</f>
        <v>35345</v>
      </c>
      <c r="C80" s="12">
        <f>SUM(C28:C78)</f>
        <v>2570955039.4099998</v>
      </c>
      <c r="D80" s="12">
        <f t="shared" si="7"/>
        <v>72738.860925449146</v>
      </c>
      <c r="E80" s="9"/>
      <c r="G80" t="s">
        <v>12</v>
      </c>
      <c r="U80" s="20"/>
      <c r="V80" s="22"/>
      <c r="W80" s="10"/>
      <c r="Y80" s="17"/>
      <c r="Z80" s="16"/>
      <c r="AA80" s="10"/>
    </row>
    <row r="81" spans="1:27" x14ac:dyDescent="0.25">
      <c r="C81" s="7"/>
      <c r="Y81" s="17"/>
      <c r="Z81" s="16"/>
      <c r="AA81" s="10"/>
    </row>
    <row r="82" spans="1:27" x14ac:dyDescent="0.25">
      <c r="A82" t="s">
        <v>7</v>
      </c>
      <c r="Y82" s="17"/>
      <c r="Z82" s="16"/>
      <c r="AA82" s="10"/>
    </row>
    <row r="83" spans="1:27" x14ac:dyDescent="0.25">
      <c r="A83" s="34" t="s">
        <v>9</v>
      </c>
      <c r="B83" s="34"/>
      <c r="C83" s="34"/>
      <c r="D83" s="34"/>
      <c r="E83" s="34"/>
      <c r="F83" s="34"/>
      <c r="G83" s="34"/>
      <c r="H83" s="34"/>
      <c r="I83" s="34"/>
      <c r="J83" s="34"/>
      <c r="K83" s="34"/>
      <c r="L83" s="34"/>
      <c r="M83" s="34"/>
      <c r="N83" s="34"/>
      <c r="O83" s="34"/>
      <c r="P83" s="34"/>
      <c r="Q83" s="34"/>
      <c r="R83" s="34"/>
      <c r="S83" s="34"/>
      <c r="Z83" s="16"/>
      <c r="AA83" s="10"/>
    </row>
    <row r="84" spans="1:27" x14ac:dyDescent="0.25">
      <c r="A84" s="34" t="s">
        <v>15</v>
      </c>
      <c r="B84" s="34"/>
      <c r="C84" s="34"/>
      <c r="D84" s="34"/>
      <c r="E84" s="34"/>
      <c r="F84" s="34"/>
      <c r="G84" s="34"/>
      <c r="H84" s="34"/>
      <c r="I84" s="34"/>
      <c r="J84" s="34"/>
      <c r="K84" s="34"/>
      <c r="L84" s="34"/>
      <c r="M84" s="34"/>
      <c r="N84" s="34"/>
      <c r="O84" s="34"/>
      <c r="P84" s="34"/>
      <c r="Q84" s="34"/>
      <c r="R84" s="34"/>
      <c r="S84" s="34"/>
      <c r="Z84" s="16"/>
      <c r="AA84" s="10"/>
    </row>
    <row r="85" spans="1:27" x14ac:dyDescent="0.25">
      <c r="Z85" s="16"/>
      <c r="AA85" s="10"/>
    </row>
    <row r="86" spans="1:27" x14ac:dyDescent="0.25">
      <c r="Z86" s="16"/>
      <c r="AA86" s="10"/>
    </row>
    <row r="87" spans="1:27" x14ac:dyDescent="0.25">
      <c r="D87" s="16"/>
      <c r="Z87" s="16"/>
      <c r="AA87" s="10"/>
    </row>
    <row r="88" spans="1:27" x14ac:dyDescent="0.25">
      <c r="D88" s="16"/>
      <c r="Z88" s="16"/>
      <c r="AA88" s="10"/>
    </row>
    <row r="89" spans="1:27" x14ac:dyDescent="0.25">
      <c r="D89" s="16"/>
      <c r="Z89" s="16"/>
      <c r="AA89" s="10"/>
    </row>
    <row r="90" spans="1:27" x14ac:dyDescent="0.25">
      <c r="D90" s="16"/>
      <c r="Z90" s="16"/>
      <c r="AA90" s="10"/>
    </row>
    <row r="91" spans="1:27" x14ac:dyDescent="0.25">
      <c r="D91" s="16"/>
      <c r="Z91" s="16"/>
      <c r="AA91" s="10"/>
    </row>
    <row r="92" spans="1:27" x14ac:dyDescent="0.25">
      <c r="D92" s="16"/>
      <c r="Z92" s="16"/>
      <c r="AA92" s="10"/>
    </row>
    <row r="93" spans="1:27" x14ac:dyDescent="0.25">
      <c r="D93" s="16"/>
      <c r="Z93" s="16"/>
      <c r="AA93" s="10"/>
    </row>
    <row r="94" spans="1:27" x14ac:dyDescent="0.25">
      <c r="D94" s="16"/>
      <c r="Z94" s="16"/>
      <c r="AA94" s="10"/>
    </row>
    <row r="95" spans="1:27" x14ac:dyDescent="0.25">
      <c r="D95" s="16"/>
      <c r="Z95" s="16"/>
      <c r="AA95" s="10"/>
    </row>
    <row r="96" spans="1:27" x14ac:dyDescent="0.25">
      <c r="D96" s="16"/>
      <c r="Z96" s="16"/>
      <c r="AA96" s="10"/>
    </row>
    <row r="97" spans="4:27" x14ac:dyDescent="0.25">
      <c r="D97" s="16"/>
      <c r="Z97" s="16"/>
      <c r="AA97" s="10"/>
    </row>
    <row r="98" spans="4:27" x14ac:dyDescent="0.25">
      <c r="D98" s="16"/>
      <c r="Z98" s="16"/>
      <c r="AA98" s="10"/>
    </row>
    <row r="99" spans="4:27" x14ac:dyDescent="0.25">
      <c r="D99" s="16"/>
      <c r="Z99" s="16"/>
      <c r="AA99" s="10"/>
    </row>
    <row r="100" spans="4:27" x14ac:dyDescent="0.25">
      <c r="D100" s="16"/>
      <c r="Z100" s="16"/>
      <c r="AA100" s="10"/>
    </row>
    <row r="101" spans="4:27" x14ac:dyDescent="0.25">
      <c r="D101" s="16"/>
      <c r="Z101" s="16"/>
      <c r="AA101" s="10"/>
    </row>
    <row r="102" spans="4:27" x14ac:dyDescent="0.25">
      <c r="D102" s="16"/>
    </row>
    <row r="103" spans="4:27" x14ac:dyDescent="0.25">
      <c r="D103" s="16"/>
    </row>
    <row r="104" spans="4:27" x14ac:dyDescent="0.25">
      <c r="D104" s="16"/>
    </row>
    <row r="105" spans="4:27" x14ac:dyDescent="0.25">
      <c r="D105" s="16"/>
    </row>
    <row r="106" spans="4:27" x14ac:dyDescent="0.25">
      <c r="D106" s="16"/>
    </row>
    <row r="107" spans="4:27" x14ac:dyDescent="0.25">
      <c r="D107" s="16"/>
    </row>
    <row r="108" spans="4:27" x14ac:dyDescent="0.25">
      <c r="D108" s="16"/>
    </row>
    <row r="109" spans="4:27" x14ac:dyDescent="0.25">
      <c r="D109" s="16"/>
    </row>
    <row r="110" spans="4:27" x14ac:dyDescent="0.25">
      <c r="D110" s="16"/>
    </row>
    <row r="111" spans="4:27" x14ac:dyDescent="0.25">
      <c r="D111" s="16"/>
    </row>
    <row r="112" spans="4:27" x14ac:dyDescent="0.25">
      <c r="D112" s="16"/>
    </row>
    <row r="113" spans="4:4" x14ac:dyDescent="0.25">
      <c r="D113" s="16"/>
    </row>
    <row r="114" spans="4:4" x14ac:dyDescent="0.25">
      <c r="D114" s="16"/>
    </row>
    <row r="115" spans="4:4" x14ac:dyDescent="0.25">
      <c r="D115" s="16"/>
    </row>
    <row r="116" spans="4:4" x14ac:dyDescent="0.25">
      <c r="D116" s="16"/>
    </row>
    <row r="117" spans="4:4" x14ac:dyDescent="0.25">
      <c r="D117" s="16"/>
    </row>
    <row r="118" spans="4:4" x14ac:dyDescent="0.25">
      <c r="D118" s="16"/>
    </row>
    <row r="119" spans="4:4" x14ac:dyDescent="0.25">
      <c r="D119" s="16"/>
    </row>
    <row r="120" spans="4:4" x14ac:dyDescent="0.25">
      <c r="D120" s="16"/>
    </row>
    <row r="121" spans="4:4" x14ac:dyDescent="0.25">
      <c r="D121" s="16"/>
    </row>
    <row r="122" spans="4:4" x14ac:dyDescent="0.25">
      <c r="D122" s="16"/>
    </row>
    <row r="123" spans="4:4" x14ac:dyDescent="0.25">
      <c r="D123" s="16"/>
    </row>
    <row r="124" spans="4:4" x14ac:dyDescent="0.25">
      <c r="D124" s="16"/>
    </row>
    <row r="125" spans="4:4" x14ac:dyDescent="0.25">
      <c r="D125" s="16"/>
    </row>
    <row r="126" spans="4:4" x14ac:dyDescent="0.25">
      <c r="D126" s="16"/>
    </row>
    <row r="127" spans="4:4" x14ac:dyDescent="0.25">
      <c r="D127" s="16"/>
    </row>
    <row r="128" spans="4:4" x14ac:dyDescent="0.25">
      <c r="D128" s="16"/>
    </row>
    <row r="129" spans="4:4" x14ac:dyDescent="0.25">
      <c r="D129" s="16"/>
    </row>
    <row r="130" spans="4:4" x14ac:dyDescent="0.25">
      <c r="D130" s="16"/>
    </row>
    <row r="131" spans="4:4" x14ac:dyDescent="0.25">
      <c r="D131" s="16"/>
    </row>
    <row r="132" spans="4:4" x14ac:dyDescent="0.25">
      <c r="D132" s="16"/>
    </row>
    <row r="133" spans="4:4" x14ac:dyDescent="0.25">
      <c r="D133" s="16"/>
    </row>
    <row r="134" spans="4:4" x14ac:dyDescent="0.25">
      <c r="D134" s="16"/>
    </row>
    <row r="135" spans="4:4" x14ac:dyDescent="0.25">
      <c r="D135" s="16"/>
    </row>
  </sheetData>
  <mergeCells count="7">
    <mergeCell ref="U23:W24"/>
    <mergeCell ref="A1:C1"/>
    <mergeCell ref="A84:S84"/>
    <mergeCell ref="A83:S83"/>
    <mergeCell ref="G69:S71"/>
    <mergeCell ref="G78:S78"/>
    <mergeCell ref="G73:S76"/>
  </mergeCells>
  <pageMargins left="0.28999999999999998" right="0.21" top="0.78" bottom="0.74803149606299213"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8AD8-63C5-4926-AFE6-5EF7EA213AA4}">
  <sheetPr>
    <pageSetUpPr fitToPage="1"/>
  </sheetPr>
  <dimension ref="A1:Y127"/>
  <sheetViews>
    <sheetView tabSelected="1" zoomScaleNormal="100" workbookViewId="0"/>
  </sheetViews>
  <sheetFormatPr defaultRowHeight="15" x14ac:dyDescent="0.25"/>
  <cols>
    <col min="1" max="1" width="10" customWidth="1"/>
    <col min="3" max="3" width="16.140625" customWidth="1"/>
    <col min="4" max="4" width="12.140625" customWidth="1"/>
    <col min="5" max="5" width="10.7109375" customWidth="1"/>
    <col min="6" max="6" width="9.140625" customWidth="1"/>
    <col min="7" max="7" width="18.140625" customWidth="1"/>
    <col min="9" max="9" width="18.28515625" customWidth="1"/>
    <col min="10" max="10" width="9.5703125" customWidth="1"/>
    <col min="11" max="11" width="15.140625" customWidth="1"/>
    <col min="12" max="12" width="14.85546875" customWidth="1"/>
    <col min="18" max="18" width="3.140625" customWidth="1"/>
    <col min="19" max="19" width="8.7109375" customWidth="1"/>
    <col min="20" max="20" width="15.140625" customWidth="1"/>
    <col min="24" max="24" width="13.5703125" customWidth="1"/>
  </cols>
  <sheetData>
    <row r="1" spans="1:25" ht="26.25" customHeight="1" x14ac:dyDescent="0.25">
      <c r="A1" t="s">
        <v>28</v>
      </c>
      <c r="B1" t="s">
        <v>29</v>
      </c>
      <c r="C1" t="s">
        <v>30</v>
      </c>
      <c r="D1" t="s">
        <v>25</v>
      </c>
      <c r="E1" t="s">
        <v>31</v>
      </c>
      <c r="F1" t="s">
        <v>21</v>
      </c>
      <c r="G1" t="s">
        <v>22</v>
      </c>
      <c r="H1" t="s">
        <v>19</v>
      </c>
      <c r="I1" t="s">
        <v>24</v>
      </c>
      <c r="J1" t="s">
        <v>20</v>
      </c>
      <c r="K1" t="s">
        <v>23</v>
      </c>
      <c r="L1" t="s">
        <v>27</v>
      </c>
      <c r="M1" t="s">
        <v>26</v>
      </c>
      <c r="S1" s="25"/>
      <c r="T1" s="25"/>
      <c r="U1" s="25"/>
      <c r="W1" s="17"/>
      <c r="X1" s="17"/>
      <c r="Y1" s="17"/>
    </row>
    <row r="2" spans="1:25" ht="15" customHeight="1" x14ac:dyDescent="0.25">
      <c r="A2" s="1">
        <v>1946</v>
      </c>
      <c r="B2" s="1">
        <v>1</v>
      </c>
      <c r="C2" s="16">
        <v>0</v>
      </c>
      <c r="D2" s="11">
        <f t="shared" ref="D2:D61" si="0">+C2/B2</f>
        <v>0</v>
      </c>
      <c r="E2" s="1">
        <v>1</v>
      </c>
      <c r="F2" s="45">
        <v>0.14399999999999999</v>
      </c>
      <c r="G2" s="46">
        <f>C2/F2</f>
        <v>0</v>
      </c>
      <c r="H2" s="45">
        <v>0.112</v>
      </c>
      <c r="I2" s="7">
        <f>C2/H2</f>
        <v>0</v>
      </c>
      <c r="J2" s="45">
        <v>9.5000000000000001E-2</v>
      </c>
      <c r="K2" s="16">
        <f>C2/J2</f>
        <v>0</v>
      </c>
      <c r="S2" s="25"/>
      <c r="T2" s="25"/>
      <c r="U2" s="25"/>
      <c r="W2" s="17"/>
      <c r="X2" s="17"/>
      <c r="Y2" s="17"/>
    </row>
    <row r="3" spans="1:25" ht="15" customHeight="1" x14ac:dyDescent="0.25">
      <c r="A3" s="1">
        <v>1947</v>
      </c>
      <c r="B3" s="13">
        <v>26</v>
      </c>
      <c r="C3" s="19">
        <v>22279.919999999998</v>
      </c>
      <c r="D3" s="11">
        <f t="shared" si="0"/>
        <v>856.92</v>
      </c>
      <c r="E3" s="1">
        <f t="shared" ref="E3:E18" si="1">E2+B3</f>
        <v>27</v>
      </c>
      <c r="F3" s="45">
        <v>0.157</v>
      </c>
      <c r="G3" s="46">
        <f>C3/F3</f>
        <v>141910.31847133758</v>
      </c>
      <c r="H3" s="45">
        <v>0.123</v>
      </c>
      <c r="I3" s="7">
        <f>C3/H3</f>
        <v>181137.56097560975</v>
      </c>
      <c r="J3" s="45">
        <v>0.104</v>
      </c>
      <c r="K3" s="16">
        <f>C3/J3</f>
        <v>214230</v>
      </c>
      <c r="S3" s="25"/>
      <c r="T3" s="25"/>
      <c r="U3" s="25"/>
      <c r="W3" s="17"/>
      <c r="X3" s="17"/>
      <c r="Y3" s="17"/>
    </row>
    <row r="4" spans="1:25" ht="15" customHeight="1" x14ac:dyDescent="0.25">
      <c r="A4" s="1">
        <v>1948</v>
      </c>
      <c r="B4" s="1">
        <v>13</v>
      </c>
      <c r="C4" s="19">
        <v>23775.8</v>
      </c>
      <c r="D4" s="11">
        <f t="shared" si="0"/>
        <v>1828.9076923076923</v>
      </c>
      <c r="E4" s="1">
        <f t="shared" si="1"/>
        <v>40</v>
      </c>
      <c r="F4" s="45">
        <v>0.185</v>
      </c>
      <c r="G4" s="46">
        <f>C4/F4</f>
        <v>128517.83783783784</v>
      </c>
      <c r="H4" s="45">
        <v>0.14399999999999999</v>
      </c>
      <c r="I4" s="7">
        <f>C4/H4</f>
        <v>165109.72222222222</v>
      </c>
      <c r="J4" s="45">
        <v>0.122</v>
      </c>
      <c r="K4" s="16">
        <f>C4/J4</f>
        <v>194883.60655737706</v>
      </c>
      <c r="S4" s="25"/>
      <c r="T4" s="25"/>
      <c r="U4" s="25"/>
      <c r="W4" s="17"/>
      <c r="X4" s="17"/>
      <c r="Y4" s="17"/>
    </row>
    <row r="5" spans="1:25" ht="15" customHeight="1" x14ac:dyDescent="0.25">
      <c r="A5" s="1">
        <v>1949</v>
      </c>
      <c r="B5" s="1">
        <v>7</v>
      </c>
      <c r="C5" s="19">
        <v>3611.5</v>
      </c>
      <c r="D5" s="11">
        <f t="shared" si="0"/>
        <v>515.92857142857144</v>
      </c>
      <c r="E5" s="1">
        <f t="shared" si="1"/>
        <v>47</v>
      </c>
      <c r="F5" s="45">
        <v>0.18</v>
      </c>
      <c r="G5" s="46">
        <f>C5/F5</f>
        <v>20063.888888888891</v>
      </c>
      <c r="H5" s="45">
        <v>0.14000000000000001</v>
      </c>
      <c r="I5" s="7">
        <f>C5/H5</f>
        <v>25796.428571428569</v>
      </c>
      <c r="J5" s="45">
        <v>0.11899999999999999</v>
      </c>
      <c r="K5" s="16">
        <f>C5/J5</f>
        <v>30348.73949579832</v>
      </c>
      <c r="S5" s="25"/>
      <c r="T5" s="25"/>
      <c r="U5" s="25"/>
      <c r="W5" s="17"/>
      <c r="X5" s="17"/>
      <c r="Y5" s="17"/>
    </row>
    <row r="6" spans="1:25" ht="15" customHeight="1" x14ac:dyDescent="0.25">
      <c r="A6" s="1">
        <v>1950</v>
      </c>
      <c r="B6" s="1">
        <v>5</v>
      </c>
      <c r="C6" s="19">
        <v>12218.94</v>
      </c>
      <c r="D6" s="11">
        <f t="shared" si="0"/>
        <v>2443.788</v>
      </c>
      <c r="E6" s="1">
        <f t="shared" si="1"/>
        <v>52</v>
      </c>
      <c r="F6" s="45">
        <v>0.19</v>
      </c>
      <c r="G6" s="46">
        <f>C6/F6</f>
        <v>64310.210526315794</v>
      </c>
      <c r="H6" s="45">
        <v>0.14799999999999999</v>
      </c>
      <c r="I6" s="7">
        <f>C6/H6</f>
        <v>82560.405405405414</v>
      </c>
      <c r="J6" s="45">
        <v>0.126</v>
      </c>
      <c r="K6" s="16">
        <f>C6/J6</f>
        <v>96975.71428571429</v>
      </c>
      <c r="S6" s="25"/>
      <c r="T6" s="25"/>
      <c r="U6" s="25"/>
      <c r="W6" s="17"/>
      <c r="X6" s="17"/>
      <c r="Y6" s="17"/>
    </row>
    <row r="7" spans="1:25" ht="15" customHeight="1" x14ac:dyDescent="0.25">
      <c r="A7" s="1">
        <v>1951</v>
      </c>
      <c r="B7" s="1">
        <v>21</v>
      </c>
      <c r="C7" s="19">
        <v>55605.61</v>
      </c>
      <c r="D7" s="11">
        <f t="shared" si="0"/>
        <v>2647.8861904761907</v>
      </c>
      <c r="E7" s="1">
        <f t="shared" si="1"/>
        <v>73</v>
      </c>
      <c r="F7" s="45">
        <v>0.21099999999999999</v>
      </c>
      <c r="G7" s="46">
        <f>C7/F7</f>
        <v>263533.69668246445</v>
      </c>
      <c r="H7" s="45">
        <v>0.16500000000000001</v>
      </c>
      <c r="I7" s="7">
        <f>C7/H7</f>
        <v>337003.69696969696</v>
      </c>
      <c r="J7" s="45">
        <v>0.14000000000000001</v>
      </c>
      <c r="K7" s="16">
        <f>C7/J7</f>
        <v>397182.92857142852</v>
      </c>
      <c r="S7" s="25"/>
      <c r="T7" s="25"/>
      <c r="U7" s="25"/>
      <c r="W7" s="17"/>
      <c r="X7" s="17"/>
      <c r="Y7" s="17"/>
    </row>
    <row r="8" spans="1:25" ht="15" customHeight="1" x14ac:dyDescent="0.25">
      <c r="A8" s="1">
        <v>1952</v>
      </c>
      <c r="B8" s="1">
        <v>11</v>
      </c>
      <c r="C8" s="19">
        <v>8926</v>
      </c>
      <c r="D8" s="11">
        <f t="shared" si="0"/>
        <v>811.4545454545455</v>
      </c>
      <c r="E8" s="1">
        <f t="shared" si="1"/>
        <v>84</v>
      </c>
      <c r="F8" s="45">
        <v>0.216</v>
      </c>
      <c r="G8" s="46">
        <f>C8/F8</f>
        <v>41324.074074074073</v>
      </c>
      <c r="H8" s="45">
        <v>0.16900000000000001</v>
      </c>
      <c r="I8" s="7">
        <f>C8/H8</f>
        <v>52816.568047337278</v>
      </c>
      <c r="J8" s="45">
        <v>0.14299999999999999</v>
      </c>
      <c r="K8" s="16">
        <f>C8/J8</f>
        <v>62419.580419580423</v>
      </c>
      <c r="S8" s="25"/>
      <c r="T8" s="25"/>
      <c r="U8" s="25"/>
      <c r="W8" s="17"/>
      <c r="X8" s="17"/>
      <c r="Y8" s="17"/>
    </row>
    <row r="9" spans="1:25" ht="15" customHeight="1" x14ac:dyDescent="0.25">
      <c r="A9" s="1">
        <v>1953</v>
      </c>
      <c r="B9" s="1">
        <v>12</v>
      </c>
      <c r="C9" s="19">
        <v>8116.12</v>
      </c>
      <c r="D9" s="11">
        <f t="shared" si="0"/>
        <v>676.34333333333336</v>
      </c>
      <c r="E9" s="1">
        <f t="shared" si="1"/>
        <v>96</v>
      </c>
      <c r="F9" s="45">
        <v>0.214</v>
      </c>
      <c r="G9" s="46">
        <f>C9/F9</f>
        <v>37925.794392523363</v>
      </c>
      <c r="H9" s="45">
        <v>0.16700000000000001</v>
      </c>
      <c r="I9" s="7">
        <f>C9/H9</f>
        <v>48599.520958083827</v>
      </c>
      <c r="J9" s="45">
        <v>0.14199999999999999</v>
      </c>
      <c r="K9" s="16">
        <f>C9/J9</f>
        <v>57155.774647887331</v>
      </c>
      <c r="S9" s="25"/>
      <c r="T9" s="25"/>
      <c r="U9" s="25"/>
      <c r="W9" s="17"/>
      <c r="X9" s="17"/>
      <c r="Y9" s="17"/>
    </row>
    <row r="10" spans="1:25" ht="15" customHeight="1" x14ac:dyDescent="0.25">
      <c r="A10" s="1">
        <v>1954</v>
      </c>
      <c r="B10" s="1">
        <v>13</v>
      </c>
      <c r="C10" s="19">
        <v>6238.25</v>
      </c>
      <c r="D10" s="11">
        <f t="shared" si="0"/>
        <v>479.86538461538464</v>
      </c>
      <c r="E10" s="1">
        <f t="shared" si="1"/>
        <v>109</v>
      </c>
      <c r="F10" s="45">
        <v>0.215</v>
      </c>
      <c r="G10" s="46">
        <f>C10/F10</f>
        <v>29015.116279069767</v>
      </c>
      <c r="H10" s="45">
        <v>0.16800000000000001</v>
      </c>
      <c r="I10" s="7">
        <f>C10/H10</f>
        <v>37132.440476190473</v>
      </c>
      <c r="J10" s="45">
        <v>0.14199999999999999</v>
      </c>
      <c r="K10" s="16">
        <f>C10/J10</f>
        <v>43931.338028169019</v>
      </c>
      <c r="S10" s="25"/>
      <c r="T10" s="25"/>
      <c r="U10" s="25"/>
      <c r="W10" s="17"/>
      <c r="X10" s="17"/>
      <c r="Y10" s="17"/>
    </row>
    <row r="11" spans="1:25" ht="15" customHeight="1" x14ac:dyDescent="0.25">
      <c r="A11" s="1">
        <v>1955</v>
      </c>
      <c r="B11" s="1">
        <v>9</v>
      </c>
      <c r="C11" s="19">
        <v>12671.96</v>
      </c>
      <c r="D11" s="11">
        <f t="shared" si="0"/>
        <v>1407.9955555555555</v>
      </c>
      <c r="E11" s="1">
        <f t="shared" si="1"/>
        <v>118</v>
      </c>
      <c r="F11" s="45">
        <v>0.215</v>
      </c>
      <c r="G11" s="46">
        <f>C11/F11</f>
        <v>58939.348837209298</v>
      </c>
      <c r="H11" s="45">
        <v>0.16800000000000001</v>
      </c>
      <c r="I11" s="7">
        <f>C11/H11</f>
        <v>75428.333333333328</v>
      </c>
      <c r="J11" s="45">
        <v>0.14199999999999999</v>
      </c>
      <c r="K11" s="16">
        <f>C11/J11</f>
        <v>89239.15492957746</v>
      </c>
      <c r="S11" s="25"/>
      <c r="T11" s="25"/>
      <c r="U11" s="25"/>
      <c r="W11" s="17"/>
      <c r="X11" s="17"/>
      <c r="Y11" s="17"/>
    </row>
    <row r="12" spans="1:25" ht="15" customHeight="1" x14ac:dyDescent="0.25">
      <c r="A12" s="1">
        <v>1956</v>
      </c>
      <c r="B12" s="1">
        <v>48</v>
      </c>
      <c r="C12" s="19">
        <v>155403.84</v>
      </c>
      <c r="D12" s="11">
        <f t="shared" si="0"/>
        <v>3237.58</v>
      </c>
      <c r="E12" s="1">
        <f t="shared" si="1"/>
        <v>166</v>
      </c>
      <c r="F12" s="45">
        <v>0.218</v>
      </c>
      <c r="G12" s="46">
        <f>C12/F12</f>
        <v>712861.65137614682</v>
      </c>
      <c r="H12" s="45">
        <v>0.17</v>
      </c>
      <c r="I12" s="7">
        <f>C12/H12</f>
        <v>914140.23529411759</v>
      </c>
      <c r="J12" s="45">
        <v>0.14399999999999999</v>
      </c>
      <c r="K12" s="16">
        <f>C12/J12</f>
        <v>1079193.3333333335</v>
      </c>
      <c r="S12" s="25"/>
      <c r="T12" s="25"/>
      <c r="U12" s="25"/>
      <c r="W12" s="17"/>
      <c r="X12" s="17"/>
      <c r="Y12" s="17"/>
    </row>
    <row r="13" spans="1:25" ht="15" customHeight="1" x14ac:dyDescent="0.25">
      <c r="A13" s="1">
        <v>1957</v>
      </c>
      <c r="B13" s="1">
        <v>31</v>
      </c>
      <c r="C13" s="19">
        <v>62843</v>
      </c>
      <c r="D13" s="11">
        <f t="shared" si="0"/>
        <v>2027.1935483870968</v>
      </c>
      <c r="E13" s="1">
        <f t="shared" si="1"/>
        <v>197</v>
      </c>
      <c r="F13" s="45">
        <v>0.22500000000000001</v>
      </c>
      <c r="G13" s="46">
        <f>C13/F13</f>
        <v>279302.22222222219</v>
      </c>
      <c r="H13" s="45">
        <v>0.17599999999999999</v>
      </c>
      <c r="I13" s="7">
        <f>C13/H13</f>
        <v>357062.5</v>
      </c>
      <c r="J13" s="45">
        <v>0.14899999999999999</v>
      </c>
      <c r="K13" s="16">
        <f>C13/J13</f>
        <v>421765.10067114094</v>
      </c>
      <c r="S13" s="25"/>
      <c r="T13" s="25"/>
      <c r="U13" s="25"/>
      <c r="W13" s="17"/>
      <c r="X13" s="17"/>
      <c r="Y13" s="17"/>
    </row>
    <row r="14" spans="1:25" ht="15" customHeight="1" x14ac:dyDescent="0.25">
      <c r="A14" s="1">
        <v>1958</v>
      </c>
      <c r="B14" s="1">
        <v>68</v>
      </c>
      <c r="C14" s="19">
        <v>226043.91</v>
      </c>
      <c r="D14" s="11">
        <f t="shared" si="0"/>
        <v>3324.1751470588238</v>
      </c>
      <c r="E14" s="1">
        <f t="shared" si="1"/>
        <v>265</v>
      </c>
      <c r="F14" s="45">
        <v>0.23100000000000001</v>
      </c>
      <c r="G14" s="46">
        <f>C14/F14</f>
        <v>978545.06493506487</v>
      </c>
      <c r="H14" s="45">
        <v>0.18</v>
      </c>
      <c r="I14" s="7">
        <f>C14/H14</f>
        <v>1255799.5</v>
      </c>
      <c r="J14" s="45">
        <v>0.153</v>
      </c>
      <c r="K14" s="16">
        <f>C14/J14</f>
        <v>1477411.1764705882</v>
      </c>
      <c r="S14" s="25"/>
      <c r="T14" s="25"/>
      <c r="U14" s="25"/>
      <c r="W14" s="17"/>
      <c r="X14" s="17"/>
      <c r="Y14" s="17"/>
    </row>
    <row r="15" spans="1:25" ht="15" customHeight="1" x14ac:dyDescent="0.25">
      <c r="A15" s="1">
        <v>1959</v>
      </c>
      <c r="B15" s="1">
        <v>44</v>
      </c>
      <c r="C15" s="19">
        <v>141450.9</v>
      </c>
      <c r="D15" s="11">
        <f t="shared" si="0"/>
        <v>3214.7931818181819</v>
      </c>
      <c r="E15" s="1">
        <f t="shared" si="1"/>
        <v>309</v>
      </c>
      <c r="F15" s="45">
        <v>0.23400000000000001</v>
      </c>
      <c r="G15" s="46">
        <f>C15/F15</f>
        <v>604491.02564102563</v>
      </c>
      <c r="H15" s="45">
        <v>0.183</v>
      </c>
      <c r="I15" s="7">
        <f>C15/H15</f>
        <v>772955.73770491802</v>
      </c>
      <c r="J15" s="45">
        <v>0.155</v>
      </c>
      <c r="K15" s="16">
        <f>C15/J15</f>
        <v>912586.45161290315</v>
      </c>
      <c r="S15" s="25"/>
      <c r="T15" s="25"/>
      <c r="U15" s="25"/>
      <c r="W15" s="17"/>
      <c r="X15" s="17"/>
      <c r="Y15" s="17"/>
    </row>
    <row r="16" spans="1:25" ht="15" customHeight="1" x14ac:dyDescent="0.25">
      <c r="A16" s="1">
        <v>1960</v>
      </c>
      <c r="B16" s="1">
        <v>40</v>
      </c>
      <c r="C16" s="19">
        <v>91242.15</v>
      </c>
      <c r="D16" s="11">
        <f t="shared" si="0"/>
        <v>2281.05375</v>
      </c>
      <c r="E16" s="1">
        <f t="shared" si="1"/>
        <v>349</v>
      </c>
      <c r="F16" s="45">
        <v>0.23699999999999999</v>
      </c>
      <c r="G16" s="46">
        <f>C16/F16</f>
        <v>384987.97468354431</v>
      </c>
      <c r="H16" s="45">
        <v>0.185</v>
      </c>
      <c r="I16" s="7">
        <f>C16/H16</f>
        <v>493200.81081081077</v>
      </c>
      <c r="J16" s="45">
        <v>0.157</v>
      </c>
      <c r="K16" s="16">
        <f>C16/J16</f>
        <v>581160.19108280248</v>
      </c>
      <c r="S16" s="25"/>
      <c r="T16" s="25"/>
      <c r="U16" s="25"/>
      <c r="W16" s="17"/>
      <c r="X16" s="17"/>
      <c r="Y16" s="17"/>
    </row>
    <row r="17" spans="1:25" ht="15" customHeight="1" x14ac:dyDescent="0.25">
      <c r="A17" s="1">
        <v>1961</v>
      </c>
      <c r="B17" s="1">
        <v>64</v>
      </c>
      <c r="C17" s="19">
        <v>219758.54</v>
      </c>
      <c r="D17" s="11">
        <f t="shared" si="0"/>
        <v>3433.7271875000001</v>
      </c>
      <c r="E17" s="1">
        <f t="shared" si="1"/>
        <v>413</v>
      </c>
      <c r="F17" s="45">
        <v>0.23899999999999999</v>
      </c>
      <c r="G17" s="46">
        <f>C17/F17</f>
        <v>919491.79916317994</v>
      </c>
      <c r="H17" s="45">
        <v>0.187</v>
      </c>
      <c r="I17" s="7">
        <f>C17/H17</f>
        <v>1175179.3582887701</v>
      </c>
      <c r="J17" s="45">
        <v>0.159</v>
      </c>
      <c r="K17" s="16">
        <f>C17/J17</f>
        <v>1382129.1823899371</v>
      </c>
      <c r="S17" s="40"/>
      <c r="T17" s="40"/>
      <c r="U17" s="40"/>
      <c r="W17" s="17"/>
      <c r="X17" s="17"/>
      <c r="Y17" s="17"/>
    </row>
    <row r="18" spans="1:25" ht="15" customHeight="1" x14ac:dyDescent="0.25">
      <c r="A18" s="1">
        <v>1962</v>
      </c>
      <c r="B18" s="1">
        <v>64</v>
      </c>
      <c r="C18" s="19">
        <v>166081</v>
      </c>
      <c r="D18" s="11">
        <f t="shared" si="0"/>
        <v>2595.015625</v>
      </c>
      <c r="E18" s="1">
        <f t="shared" si="1"/>
        <v>477</v>
      </c>
      <c r="F18" s="45">
        <v>0.24199999999999999</v>
      </c>
      <c r="G18" s="46">
        <f>C18/F18</f>
        <v>686285.12396694219</v>
      </c>
      <c r="H18" s="45">
        <v>0.189</v>
      </c>
      <c r="I18" s="7">
        <f>C18/H18</f>
        <v>878735.44973544974</v>
      </c>
      <c r="J18" s="45">
        <v>0.16</v>
      </c>
      <c r="K18" s="16">
        <f>C18/J18</f>
        <v>1038006.25</v>
      </c>
      <c r="S18" s="40"/>
      <c r="T18" s="40"/>
      <c r="U18" s="40"/>
      <c r="W18" s="17"/>
      <c r="X18" s="17"/>
      <c r="Y18" s="17"/>
    </row>
    <row r="19" spans="1:25" ht="15" customHeight="1" x14ac:dyDescent="0.25">
      <c r="A19" s="1">
        <v>1963</v>
      </c>
      <c r="B19" s="1">
        <v>69</v>
      </c>
      <c r="C19" s="19">
        <v>206966</v>
      </c>
      <c r="D19" s="11">
        <f>+C19/B19</f>
        <v>2999.5072463768115</v>
      </c>
      <c r="E19" s="1">
        <f t="shared" ref="E19:E25" si="2">E18+B19</f>
        <v>546</v>
      </c>
      <c r="F19" s="45">
        <v>0.246</v>
      </c>
      <c r="G19" s="46">
        <f>C19/F19</f>
        <v>841325.20325203252</v>
      </c>
      <c r="H19" s="45">
        <v>0.192</v>
      </c>
      <c r="I19" s="7">
        <f>C19/H19</f>
        <v>1077947.9166666667</v>
      </c>
      <c r="J19" s="45">
        <v>0.16300000000000001</v>
      </c>
      <c r="K19" s="16">
        <f>C19/J19</f>
        <v>1269730.0613496932</v>
      </c>
      <c r="S19" s="40"/>
      <c r="T19" s="40"/>
      <c r="U19" s="40"/>
      <c r="W19" s="17"/>
      <c r="X19" s="17"/>
      <c r="Y19" s="17"/>
    </row>
    <row r="20" spans="1:25" ht="15" customHeight="1" x14ac:dyDescent="0.25">
      <c r="A20" s="1">
        <v>1964</v>
      </c>
      <c r="B20" s="1">
        <v>88</v>
      </c>
      <c r="C20" s="19">
        <v>377069.55</v>
      </c>
      <c r="D20" s="11">
        <f>+C20/B20</f>
        <v>4284.8812499999995</v>
      </c>
      <c r="E20" s="1">
        <f t="shared" si="2"/>
        <v>634</v>
      </c>
      <c r="F20" s="45">
        <v>0.251</v>
      </c>
      <c r="G20" s="46">
        <f>C20/F20</f>
        <v>1502269.1235059761</v>
      </c>
      <c r="H20" s="45">
        <v>0.19600000000000001</v>
      </c>
      <c r="I20" s="7">
        <f>C20/H20</f>
        <v>1923824.2346938774</v>
      </c>
      <c r="J20" s="45">
        <v>1.66</v>
      </c>
      <c r="K20" s="16">
        <f>C20/J20</f>
        <v>227150.3313253012</v>
      </c>
      <c r="S20" s="40"/>
      <c r="T20" s="40"/>
      <c r="U20" s="40"/>
      <c r="W20" s="17"/>
      <c r="X20" s="17"/>
      <c r="Y20" s="17"/>
    </row>
    <row r="21" spans="1:25" ht="13.5" customHeight="1" x14ac:dyDescent="0.25">
      <c r="A21" s="1">
        <v>1965</v>
      </c>
      <c r="B21" s="1">
        <v>136</v>
      </c>
      <c r="C21" s="19">
        <v>688166.37</v>
      </c>
      <c r="D21" s="11">
        <f>+C21/B21</f>
        <v>5060.0468382352938</v>
      </c>
      <c r="E21" s="1">
        <f t="shared" si="2"/>
        <v>770</v>
      </c>
      <c r="F21" s="45">
        <v>0.25700000000000001</v>
      </c>
      <c r="G21" s="46">
        <f>C21/F21</f>
        <v>2677690.1556420233</v>
      </c>
      <c r="H21" s="45">
        <v>0.20100000000000001</v>
      </c>
      <c r="I21" s="7">
        <f>C21/H21</f>
        <v>3423713.2835820895</v>
      </c>
      <c r="J21" s="45">
        <v>0.17</v>
      </c>
      <c r="K21" s="16">
        <f>C21/J21</f>
        <v>4048037.4705882352</v>
      </c>
      <c r="W21" s="17"/>
      <c r="X21" s="17"/>
      <c r="Y21" s="17"/>
    </row>
    <row r="22" spans="1:25" ht="15" customHeight="1" x14ac:dyDescent="0.25">
      <c r="A22" s="1">
        <v>1966</v>
      </c>
      <c r="B22" s="1">
        <v>224</v>
      </c>
      <c r="C22" s="19">
        <v>1109325.3899999999</v>
      </c>
      <c r="D22" s="11">
        <f>+C22/B22</f>
        <v>4952.3454910714281</v>
      </c>
      <c r="E22" s="1">
        <f t="shared" si="2"/>
        <v>994</v>
      </c>
      <c r="F22" s="45">
        <v>0.26600000000000001</v>
      </c>
      <c r="G22" s="46">
        <f>C22/F22</f>
        <v>4170396.2030075183</v>
      </c>
      <c r="H22" s="45">
        <v>0.20799999999999999</v>
      </c>
      <c r="I22" s="7">
        <f>C22/H22</f>
        <v>5333295.144230769</v>
      </c>
      <c r="J22" s="45">
        <v>0.17599999999999999</v>
      </c>
      <c r="K22" s="16">
        <f>C22/J22</f>
        <v>6302985.1704545449</v>
      </c>
      <c r="L22" s="11">
        <v>49200000</v>
      </c>
      <c r="M22" s="10">
        <f>+C22/L22</f>
        <v>2.2547264024390241E-2</v>
      </c>
      <c r="W22" s="17"/>
      <c r="X22" s="17"/>
      <c r="Y22" s="17"/>
    </row>
    <row r="23" spans="1:25" x14ac:dyDescent="0.25">
      <c r="A23" s="1">
        <v>1967</v>
      </c>
      <c r="B23" s="1">
        <v>240</v>
      </c>
      <c r="C23" s="19">
        <v>1145609.74</v>
      </c>
      <c r="D23" s="11">
        <f t="shared" si="0"/>
        <v>4773.3739166666664</v>
      </c>
      <c r="E23" s="1">
        <f t="shared" si="2"/>
        <v>1234</v>
      </c>
      <c r="F23" s="45">
        <v>0.27800000000000002</v>
      </c>
      <c r="G23" s="46">
        <f>C23/F23</f>
        <v>4120898.3453237405</v>
      </c>
      <c r="H23" s="45">
        <v>0.215</v>
      </c>
      <c r="I23" s="7">
        <f>C23/H23</f>
        <v>5328417.3953488376</v>
      </c>
      <c r="J23" s="45">
        <v>0.182</v>
      </c>
      <c r="K23" s="16">
        <f>C23/J23</f>
        <v>6294559.0109890113</v>
      </c>
      <c r="L23" s="11">
        <v>28026000</v>
      </c>
      <c r="M23" s="10">
        <f>+C23/L23</f>
        <v>4.0876676657389567E-2</v>
      </c>
      <c r="W23" s="17"/>
      <c r="X23" s="17"/>
      <c r="Y23" s="17"/>
    </row>
    <row r="24" spans="1:25" x14ac:dyDescent="0.25">
      <c r="A24" s="1">
        <v>1968</v>
      </c>
      <c r="B24" s="1">
        <v>317</v>
      </c>
      <c r="C24" s="19">
        <v>2002508.98</v>
      </c>
      <c r="D24" s="11">
        <f t="shared" si="0"/>
        <v>6317.0630283911669</v>
      </c>
      <c r="E24" s="1">
        <f t="shared" si="2"/>
        <v>1551</v>
      </c>
      <c r="F24" s="45">
        <v>0.28699999999999998</v>
      </c>
      <c r="G24" s="46">
        <f>C24/F24</f>
        <v>6977383.205574913</v>
      </c>
      <c r="H24" s="45">
        <v>0.224</v>
      </c>
      <c r="I24" s="7">
        <f>C24/H24</f>
        <v>8939772.2321428563</v>
      </c>
      <c r="J24" s="45">
        <v>0.19</v>
      </c>
      <c r="K24" s="16">
        <f>C24/J24</f>
        <v>10539520.947368421</v>
      </c>
      <c r="L24" s="11">
        <v>34665000</v>
      </c>
      <c r="M24" s="10">
        <f>+C24/L24</f>
        <v>5.7767459397086399E-2</v>
      </c>
      <c r="W24" s="17"/>
      <c r="X24" s="17"/>
      <c r="Y24" s="17"/>
    </row>
    <row r="25" spans="1:25" x14ac:dyDescent="0.25">
      <c r="A25" s="1">
        <v>1969</v>
      </c>
      <c r="B25" s="1">
        <v>568</v>
      </c>
      <c r="C25" s="19">
        <v>3734493.68</v>
      </c>
      <c r="D25" s="11">
        <f t="shared" si="0"/>
        <v>6574.812816901409</v>
      </c>
      <c r="E25" s="1">
        <f t="shared" si="2"/>
        <v>2119</v>
      </c>
      <c r="F25" s="45">
        <v>0.3</v>
      </c>
      <c r="G25" s="46">
        <f>C25/F25</f>
        <v>12448312.266666668</v>
      </c>
      <c r="H25" s="45">
        <v>0.23400000000000001</v>
      </c>
      <c r="I25" s="7">
        <f>C25/H25</f>
        <v>15959374.7008547</v>
      </c>
      <c r="J25" s="45">
        <v>0.19800000000000001</v>
      </c>
      <c r="K25" s="16">
        <f>C25/J25</f>
        <v>18861079.191919193</v>
      </c>
      <c r="L25" s="11">
        <v>44378000</v>
      </c>
      <c r="M25" s="10">
        <f>+C25/L25</f>
        <v>8.4151914912794626E-2</v>
      </c>
      <c r="W25" s="17"/>
      <c r="X25" s="17"/>
      <c r="Y25" s="17"/>
    </row>
    <row r="26" spans="1:25" x14ac:dyDescent="0.25">
      <c r="A26" s="1">
        <v>1970</v>
      </c>
      <c r="B26" s="1">
        <v>625</v>
      </c>
      <c r="C26" s="19">
        <v>3658649</v>
      </c>
      <c r="D26" s="11">
        <f t="shared" si="0"/>
        <v>5853.8383999999996</v>
      </c>
      <c r="E26" s="1">
        <f t="shared" ref="E26:E68" si="3">E25+B26</f>
        <v>2744</v>
      </c>
      <c r="F26" s="45">
        <v>0.31</v>
      </c>
      <c r="G26" s="46">
        <f>C26/F26</f>
        <v>11802093.548387097</v>
      </c>
      <c r="H26" s="45">
        <v>0.24199999999999999</v>
      </c>
      <c r="I26" s="7">
        <f>C26/H26</f>
        <v>15118384.297520662</v>
      </c>
      <c r="J26" s="45">
        <v>0.20499999999999999</v>
      </c>
      <c r="K26" s="16">
        <f>C26/J26</f>
        <v>17847068.292682927</v>
      </c>
      <c r="L26" s="11">
        <v>52182630</v>
      </c>
      <c r="M26" s="10">
        <f>+C26/L26</f>
        <v>7.0112391805472435E-2</v>
      </c>
      <c r="W26" s="17"/>
      <c r="X26" s="17"/>
      <c r="Y26" s="17"/>
    </row>
    <row r="27" spans="1:25" x14ac:dyDescent="0.25">
      <c r="A27" s="1">
        <v>1971</v>
      </c>
      <c r="B27" s="1">
        <v>584</v>
      </c>
      <c r="C27" s="19">
        <v>3137298.75</v>
      </c>
      <c r="D27" s="11">
        <f t="shared" si="0"/>
        <v>5372.0869006849316</v>
      </c>
      <c r="E27" s="1">
        <f t="shared" si="3"/>
        <v>3328</v>
      </c>
      <c r="F27" s="45">
        <v>0.31900000000000001</v>
      </c>
      <c r="G27" s="46">
        <f>C27/F27</f>
        <v>9834792.3197492156</v>
      </c>
      <c r="H27" s="45">
        <v>0.249</v>
      </c>
      <c r="I27" s="7">
        <f>C27/H27</f>
        <v>12599593.373493975</v>
      </c>
      <c r="J27" s="45">
        <v>0.21099999999999999</v>
      </c>
      <c r="K27" s="16">
        <f>C27/J27</f>
        <v>14868714.454976304</v>
      </c>
      <c r="L27" s="11">
        <v>40877745</v>
      </c>
      <c r="M27" s="10">
        <f>+C27/L27</f>
        <v>7.674833213035602E-2</v>
      </c>
    </row>
    <row r="28" spans="1:25" x14ac:dyDescent="0.25">
      <c r="A28" s="1">
        <v>1972</v>
      </c>
      <c r="B28" s="1">
        <v>637</v>
      </c>
      <c r="C28" s="19">
        <v>3270328.72</v>
      </c>
      <c r="D28" s="11">
        <f t="shared" si="0"/>
        <v>5133.9540345368923</v>
      </c>
      <c r="E28" s="1">
        <f t="shared" si="3"/>
        <v>3965</v>
      </c>
      <c r="F28" s="45">
        <v>0.33400000000000002</v>
      </c>
      <c r="G28" s="46">
        <f>C28/F28</f>
        <v>9791403.3532934133</v>
      </c>
      <c r="H28" s="45">
        <v>0.26100000000000001</v>
      </c>
      <c r="I28" s="7">
        <f>C28/H28</f>
        <v>12529995.095785441</v>
      </c>
      <c r="J28" s="45">
        <v>0.221</v>
      </c>
      <c r="K28" s="16">
        <f>C28/J28</f>
        <v>14797867.511312218</v>
      </c>
      <c r="L28" s="11">
        <v>39066798</v>
      </c>
      <c r="M28" s="10">
        <f>+C28/L28</f>
        <v>8.3711204588612559E-2</v>
      </c>
    </row>
    <row r="29" spans="1:25" x14ac:dyDescent="0.25">
      <c r="A29" s="1">
        <v>1973</v>
      </c>
      <c r="B29" s="1">
        <v>699</v>
      </c>
      <c r="C29" s="19">
        <v>4151565.69</v>
      </c>
      <c r="D29" s="11">
        <f t="shared" si="0"/>
        <v>5939.2928326180254</v>
      </c>
      <c r="E29" s="1">
        <f t="shared" si="3"/>
        <v>4664</v>
      </c>
      <c r="F29" s="45">
        <v>0.36</v>
      </c>
      <c r="G29" s="46">
        <f>C29/F29</f>
        <v>11532126.916666666</v>
      </c>
      <c r="H29" s="45">
        <v>0.28100000000000003</v>
      </c>
      <c r="I29" s="7">
        <f>C29/H29</f>
        <v>14774255.124555159</v>
      </c>
      <c r="J29" s="45">
        <v>0.23799999999999999</v>
      </c>
      <c r="K29" s="16">
        <f>C29/J29</f>
        <v>17443553.319327731</v>
      </c>
      <c r="L29" s="11">
        <v>38087571</v>
      </c>
      <c r="M29" s="10">
        <f>+C29/L29</f>
        <v>0.10900053694681659</v>
      </c>
    </row>
    <row r="30" spans="1:25" x14ac:dyDescent="0.25">
      <c r="A30" s="1">
        <v>1974</v>
      </c>
      <c r="B30" s="1">
        <v>456</v>
      </c>
      <c r="C30" s="19">
        <v>7346880</v>
      </c>
      <c r="D30" s="11">
        <f t="shared" si="0"/>
        <v>16111.578947368422</v>
      </c>
      <c r="E30" s="1">
        <f t="shared" si="3"/>
        <v>5120</v>
      </c>
      <c r="F30" s="45">
        <v>0.39900000000000002</v>
      </c>
      <c r="G30" s="46">
        <f>C30/F30</f>
        <v>18413233.082706764</v>
      </c>
      <c r="H30" s="45">
        <v>0.311</v>
      </c>
      <c r="I30" s="7">
        <f>C30/H30</f>
        <v>23623408.360128619</v>
      </c>
      <c r="J30" s="45">
        <v>0.26400000000000001</v>
      </c>
      <c r="K30" s="16">
        <f>C30/J30</f>
        <v>27829090.909090906</v>
      </c>
      <c r="L30" s="11">
        <v>29835741</v>
      </c>
      <c r="M30" s="10">
        <f>+C30/L30</f>
        <v>0.24624426120336679</v>
      </c>
    </row>
    <row r="31" spans="1:25" x14ac:dyDescent="0.25">
      <c r="A31" s="1">
        <v>1975</v>
      </c>
      <c r="B31" s="1">
        <v>410</v>
      </c>
      <c r="C31" s="19">
        <v>7057060</v>
      </c>
      <c r="D31" s="11">
        <f t="shared" si="0"/>
        <v>17212.341463414636</v>
      </c>
      <c r="E31" s="1">
        <f t="shared" si="3"/>
        <v>5530</v>
      </c>
      <c r="F31" s="45">
        <v>0.442</v>
      </c>
      <c r="G31" s="46">
        <f>C31/F31</f>
        <v>15966199.095022624</v>
      </c>
      <c r="H31" s="45">
        <v>0.34499999999999997</v>
      </c>
      <c r="I31" s="7">
        <f>C31/H31</f>
        <v>20455246.376811597</v>
      </c>
      <c r="J31" s="45">
        <v>0.29299999999999998</v>
      </c>
      <c r="K31" s="16">
        <f>C31/J31</f>
        <v>24085529.010238908</v>
      </c>
      <c r="L31" s="11">
        <v>35245900</v>
      </c>
      <c r="M31" s="10">
        <f>+C31/L31</f>
        <v>0.20022357210342195</v>
      </c>
    </row>
    <row r="32" spans="1:25" x14ac:dyDescent="0.25">
      <c r="A32" s="1">
        <v>1976</v>
      </c>
      <c r="B32" s="1">
        <v>261</v>
      </c>
      <c r="C32" s="19">
        <v>6411906.3799999999</v>
      </c>
      <c r="D32" s="11">
        <f t="shared" si="0"/>
        <v>24566.691111111111</v>
      </c>
      <c r="E32" s="1">
        <f t="shared" si="3"/>
        <v>5791</v>
      </c>
      <c r="F32" s="45">
        <v>0.47499999999999998</v>
      </c>
      <c r="G32" s="46">
        <f>C32/F32</f>
        <v>13498750.273684211</v>
      </c>
      <c r="H32" s="45">
        <v>0.371</v>
      </c>
      <c r="I32" s="7">
        <f>C32/H32</f>
        <v>17282766.522911049</v>
      </c>
      <c r="J32" s="45">
        <v>0.315</v>
      </c>
      <c r="K32" s="16">
        <f>C32/J32</f>
        <v>20355258.349206347</v>
      </c>
      <c r="L32" s="11">
        <v>40218302</v>
      </c>
      <c r="M32" s="10">
        <f>+C32/L32</f>
        <v>0.1594275755351382</v>
      </c>
    </row>
    <row r="33" spans="1:13" x14ac:dyDescent="0.25">
      <c r="A33" s="1">
        <v>1977</v>
      </c>
      <c r="B33" s="1">
        <v>448</v>
      </c>
      <c r="C33" s="19">
        <v>8785538.8399999999</v>
      </c>
      <c r="D33" s="11">
        <f t="shared" si="0"/>
        <v>19610.577767857143</v>
      </c>
      <c r="E33" s="1">
        <f t="shared" si="3"/>
        <v>6239</v>
      </c>
      <c r="F33" s="45">
        <v>0.51300000000000001</v>
      </c>
      <c r="G33" s="46">
        <f>C33/F33</f>
        <v>17125806.705653019</v>
      </c>
      <c r="H33" s="45">
        <v>0.4</v>
      </c>
      <c r="I33" s="7">
        <f>C33/H33</f>
        <v>21963847.099999998</v>
      </c>
      <c r="J33" s="45">
        <v>0.33900000000000002</v>
      </c>
      <c r="K33" s="16">
        <f>C33/J33</f>
        <v>25916043.775811207</v>
      </c>
      <c r="L33" s="11">
        <v>46275667</v>
      </c>
      <c r="M33" s="10">
        <f>+C33/L33</f>
        <v>0.18985223573330667</v>
      </c>
    </row>
    <row r="34" spans="1:13" x14ac:dyDescent="0.25">
      <c r="A34" s="1">
        <v>1978</v>
      </c>
      <c r="B34" s="1">
        <v>528</v>
      </c>
      <c r="C34" s="19">
        <v>12148444.74</v>
      </c>
      <c r="D34" s="11">
        <f t="shared" si="0"/>
        <v>23008.418068181818</v>
      </c>
      <c r="E34" s="1">
        <f t="shared" si="3"/>
        <v>6767</v>
      </c>
      <c r="F34" s="45">
        <v>0.55900000000000005</v>
      </c>
      <c r="G34" s="46">
        <f>C34/F34</f>
        <v>21732459.28443649</v>
      </c>
      <c r="H34" s="45">
        <v>0.46500000000000002</v>
      </c>
      <c r="I34" s="7">
        <f>C34/H34</f>
        <v>26125687.612903226</v>
      </c>
      <c r="J34" s="45">
        <v>0.39400000000000002</v>
      </c>
      <c r="K34" s="16">
        <f>C34/J34</f>
        <v>30833616.091370557</v>
      </c>
      <c r="L34" s="11">
        <v>49735544</v>
      </c>
      <c r="M34" s="10">
        <f>+C34/L34</f>
        <v>0.24426081958608917</v>
      </c>
    </row>
    <row r="35" spans="1:13" x14ac:dyDescent="0.25">
      <c r="A35" s="1">
        <v>1979</v>
      </c>
      <c r="B35" s="1">
        <v>702</v>
      </c>
      <c r="C35" s="19">
        <v>20515824.390000001</v>
      </c>
      <c r="D35" s="11">
        <f t="shared" si="0"/>
        <v>29224.82106837607</v>
      </c>
      <c r="E35" s="1">
        <f t="shared" si="3"/>
        <v>7469</v>
      </c>
      <c r="F35" s="45">
        <v>0.61</v>
      </c>
      <c r="G35" s="46">
        <f>C35/F35</f>
        <v>33632499</v>
      </c>
      <c r="H35" s="45">
        <v>0.48899999999999999</v>
      </c>
      <c r="I35" s="7">
        <f>C35/H35</f>
        <v>41954651.104294479</v>
      </c>
      <c r="J35" s="45">
        <v>0.41499999999999998</v>
      </c>
      <c r="K35" s="16">
        <f>C35/J35</f>
        <v>49435721.421686754</v>
      </c>
      <c r="L35" s="11">
        <v>71934051</v>
      </c>
      <c r="M35" s="10">
        <f>+C35/L35</f>
        <v>0.28520323970076428</v>
      </c>
    </row>
    <row r="36" spans="1:13" x14ac:dyDescent="0.25">
      <c r="A36" s="1">
        <v>1980</v>
      </c>
      <c r="B36" s="1">
        <v>1006</v>
      </c>
      <c r="C36" s="19">
        <v>33329341.879999999</v>
      </c>
      <c r="D36" s="11">
        <f t="shared" si="0"/>
        <v>33130.558528827038</v>
      </c>
      <c r="E36" s="1">
        <f t="shared" si="3"/>
        <v>8475</v>
      </c>
      <c r="F36" s="45">
        <v>0.67200000000000004</v>
      </c>
      <c r="G36" s="46">
        <f>C36/F36</f>
        <v>49597234.940476187</v>
      </c>
      <c r="H36" s="45">
        <v>0.53500000000000003</v>
      </c>
      <c r="I36" s="7">
        <f>C36/H36</f>
        <v>62297835.289719619</v>
      </c>
      <c r="J36" s="45">
        <v>0.45400000000000001</v>
      </c>
      <c r="K36" s="16">
        <f>C36/J36</f>
        <v>73412647.312775329</v>
      </c>
      <c r="L36" s="11">
        <v>109916216</v>
      </c>
      <c r="M36" s="10">
        <f>+C36/L36</f>
        <v>0.30322497528481146</v>
      </c>
    </row>
    <row r="37" spans="1:13" x14ac:dyDescent="0.25">
      <c r="A37" s="1">
        <v>1981</v>
      </c>
      <c r="B37" s="1">
        <v>1248</v>
      </c>
      <c r="C37" s="19">
        <v>45796883.68</v>
      </c>
      <c r="D37" s="11">
        <f t="shared" si="0"/>
        <v>36696.220897435895</v>
      </c>
      <c r="E37" s="1">
        <f t="shared" si="3"/>
        <v>9723</v>
      </c>
      <c r="F37" s="45">
        <v>0.755</v>
      </c>
      <c r="G37" s="46">
        <f>C37/F37</f>
        <v>60658124.079470195</v>
      </c>
      <c r="H37" s="45">
        <v>0.61099999999999999</v>
      </c>
      <c r="I37" s="7">
        <f>C37/H37</f>
        <v>74953983.109656304</v>
      </c>
      <c r="J37" s="45">
        <v>0.51800000000000002</v>
      </c>
      <c r="K37" s="16">
        <f>C37/J37</f>
        <v>88410972.355212346</v>
      </c>
      <c r="L37" s="11">
        <v>155579105</v>
      </c>
      <c r="M37" s="10">
        <f>+C37/L37</f>
        <v>0.29436397439103407</v>
      </c>
    </row>
    <row r="38" spans="1:13" x14ac:dyDescent="0.25">
      <c r="A38" s="1">
        <v>1982</v>
      </c>
      <c r="B38" s="1">
        <v>942</v>
      </c>
      <c r="C38" s="19">
        <v>21918152.390000001</v>
      </c>
      <c r="D38" s="11">
        <f t="shared" si="0"/>
        <v>23267.67769639066</v>
      </c>
      <c r="E38" s="1">
        <f t="shared" si="3"/>
        <v>10665</v>
      </c>
      <c r="F38" s="45">
        <v>0.83699999999999997</v>
      </c>
      <c r="G38" s="46">
        <f>C38/F38</f>
        <v>26186561.99522103</v>
      </c>
      <c r="H38" s="45">
        <v>0.67500000000000004</v>
      </c>
      <c r="I38" s="7">
        <f>C38/H38</f>
        <v>32471336.874074072</v>
      </c>
      <c r="J38" s="45">
        <v>0.57299999999999995</v>
      </c>
      <c r="K38" s="16">
        <f>C38/J38</f>
        <v>38251574.851657942</v>
      </c>
      <c r="L38" s="11">
        <v>55277458</v>
      </c>
      <c r="M38" s="10">
        <f>+C38/L38</f>
        <v>0.39651158325695801</v>
      </c>
    </row>
    <row r="39" spans="1:13" x14ac:dyDescent="0.25">
      <c r="A39" s="1">
        <v>1983</v>
      </c>
      <c r="B39" s="1">
        <v>998</v>
      </c>
      <c r="C39" s="19">
        <v>29552423.120000001</v>
      </c>
      <c r="D39" s="11">
        <f t="shared" si="0"/>
        <v>29611.646412825652</v>
      </c>
      <c r="E39" s="1">
        <f t="shared" si="3"/>
        <v>11663</v>
      </c>
      <c r="F39" s="45">
        <v>0.88500000000000001</v>
      </c>
      <c r="G39" s="46">
        <f>C39/F39</f>
        <v>33392568.497175142</v>
      </c>
      <c r="H39" s="45">
        <v>0.71199999999999997</v>
      </c>
      <c r="I39" s="7">
        <f>C39/H39</f>
        <v>41506212.247191012</v>
      </c>
      <c r="J39" s="45">
        <v>0.60399999999999998</v>
      </c>
      <c r="K39" s="16">
        <f>C39/J39</f>
        <v>48927852.847682126</v>
      </c>
      <c r="L39" s="11">
        <v>75999517</v>
      </c>
      <c r="M39" s="10">
        <f>+C39/L39</f>
        <v>0.3888501438765723</v>
      </c>
    </row>
    <row r="40" spans="1:13" x14ac:dyDescent="0.25">
      <c r="A40" s="1">
        <v>1984</v>
      </c>
      <c r="B40" s="1">
        <v>1453</v>
      </c>
      <c r="C40" s="19">
        <v>28203040.75</v>
      </c>
      <c r="D40" s="11">
        <f t="shared" si="0"/>
        <v>19410.213867859602</v>
      </c>
      <c r="E40" s="1">
        <f t="shared" si="3"/>
        <v>13116</v>
      </c>
      <c r="F40" s="45">
        <v>0.92400000000000004</v>
      </c>
      <c r="G40" s="46">
        <f>C40/F40</f>
        <v>30522771.374458872</v>
      </c>
      <c r="H40" s="45">
        <v>0.74</v>
      </c>
      <c r="I40" s="7">
        <f>C40/H40</f>
        <v>38112217.229729727</v>
      </c>
      <c r="J40" s="45">
        <v>0.628</v>
      </c>
      <c r="K40" s="16">
        <f>C40/J40</f>
        <v>44909300.557324842</v>
      </c>
      <c r="L40" s="11">
        <v>107838032</v>
      </c>
      <c r="M40" s="10">
        <f>+C40/L40</f>
        <v>0.26153148594180575</v>
      </c>
    </row>
    <row r="41" spans="1:13" x14ac:dyDescent="0.25">
      <c r="A41" s="1">
        <v>1985</v>
      </c>
      <c r="B41" s="1">
        <v>1160</v>
      </c>
      <c r="C41" s="19">
        <v>28602458.120000001</v>
      </c>
      <c r="D41" s="11">
        <f t="shared" si="0"/>
        <v>24657.291482758621</v>
      </c>
      <c r="E41" s="1">
        <f t="shared" si="3"/>
        <v>14276</v>
      </c>
      <c r="F41" s="45">
        <v>0.96</v>
      </c>
      <c r="G41" s="46">
        <f>C41/F41</f>
        <v>29794227.208333336</v>
      </c>
      <c r="H41" s="45">
        <v>0.76400000000000001</v>
      </c>
      <c r="I41" s="7">
        <f>C41/H41</f>
        <v>37437772.408376962</v>
      </c>
      <c r="J41" s="45">
        <v>0.64800000000000002</v>
      </c>
      <c r="K41" s="16">
        <f>C41/J41</f>
        <v>44139595.86419753</v>
      </c>
      <c r="L41" s="11">
        <v>92814236</v>
      </c>
      <c r="M41" s="10">
        <f>+C41/L41</f>
        <v>0.3081688688360264</v>
      </c>
    </row>
    <row r="42" spans="1:13" x14ac:dyDescent="0.25">
      <c r="A42" s="1">
        <v>1986</v>
      </c>
      <c r="B42" s="1">
        <v>1013</v>
      </c>
      <c r="C42" s="19">
        <v>64993356.890000001</v>
      </c>
      <c r="D42" s="11">
        <f t="shared" si="0"/>
        <v>64159.286169792693</v>
      </c>
      <c r="E42" s="1">
        <f t="shared" si="3"/>
        <v>15289</v>
      </c>
      <c r="F42" s="45">
        <v>1</v>
      </c>
      <c r="G42" s="46">
        <f>C42/F42</f>
        <v>64993356.890000001</v>
      </c>
      <c r="H42" s="45">
        <v>0.78600000000000003</v>
      </c>
      <c r="I42" s="7">
        <f>C42/H42</f>
        <v>82688749.223918572</v>
      </c>
      <c r="J42" s="45">
        <v>0.66700000000000004</v>
      </c>
      <c r="K42" s="16">
        <f>C42/J42</f>
        <v>97441314.677661166</v>
      </c>
      <c r="L42" s="11">
        <v>84000000</v>
      </c>
      <c r="M42" s="10">
        <f>+C42/L42</f>
        <v>0.77373043916666673</v>
      </c>
    </row>
    <row r="43" spans="1:13" x14ac:dyDescent="0.25">
      <c r="A43" s="1">
        <v>1987</v>
      </c>
      <c r="B43" s="1">
        <v>1285</v>
      </c>
      <c r="C43" s="19">
        <v>80300813.870000005</v>
      </c>
      <c r="D43" s="11">
        <f t="shared" si="0"/>
        <v>62490.905735408567</v>
      </c>
      <c r="E43" s="1">
        <f t="shared" si="3"/>
        <v>16574</v>
      </c>
      <c r="F43" s="45">
        <v>1.044</v>
      </c>
      <c r="G43" s="46">
        <f>C43/F43</f>
        <v>76916488.381226063</v>
      </c>
      <c r="H43" s="45">
        <v>0.81</v>
      </c>
      <c r="I43" s="7">
        <f>C43/H43</f>
        <v>99136807.246913582</v>
      </c>
      <c r="J43" s="45">
        <v>0.68700000000000006</v>
      </c>
      <c r="K43" s="16">
        <f>C43/J43</f>
        <v>116886191.95050946</v>
      </c>
      <c r="L43" s="11">
        <v>143000000</v>
      </c>
      <c r="M43" s="10">
        <f>+C43/L43</f>
        <v>0.56154415293706295</v>
      </c>
    </row>
    <row r="44" spans="1:13" x14ac:dyDescent="0.25">
      <c r="A44" s="1">
        <v>1988</v>
      </c>
      <c r="B44" s="1">
        <v>1417</v>
      </c>
      <c r="C44" s="19">
        <v>75816614.900000006</v>
      </c>
      <c r="D44" s="11">
        <f t="shared" si="0"/>
        <v>53505.021100917438</v>
      </c>
      <c r="E44" s="1">
        <f t="shared" si="3"/>
        <v>17991</v>
      </c>
      <c r="F44" s="45">
        <v>1.0860000000000001</v>
      </c>
      <c r="G44" s="46">
        <f>C44/F44</f>
        <v>69812720.902394101</v>
      </c>
      <c r="H44" s="45">
        <v>0.83899999999999997</v>
      </c>
      <c r="I44" s="7">
        <f>C44/H44</f>
        <v>90365452.800953522</v>
      </c>
      <c r="J44" s="45">
        <v>0.71199999999999997</v>
      </c>
      <c r="K44" s="16">
        <f>C44/J44</f>
        <v>106484009.69101125</v>
      </c>
      <c r="L44" s="11">
        <v>230000000</v>
      </c>
      <c r="M44" s="10">
        <f>+C44/L44</f>
        <v>0.32963745608695655</v>
      </c>
    </row>
    <row r="45" spans="1:13" x14ac:dyDescent="0.25">
      <c r="A45" s="1">
        <v>1989</v>
      </c>
      <c r="B45" s="1">
        <v>1228</v>
      </c>
      <c r="C45" s="19">
        <v>61177189.100000001</v>
      </c>
      <c r="D45" s="11">
        <f t="shared" si="0"/>
        <v>49818.557899022802</v>
      </c>
      <c r="E45" s="1">
        <f t="shared" si="3"/>
        <v>19219</v>
      </c>
      <c r="F45" s="45">
        <v>1.1399999999999999</v>
      </c>
      <c r="G45" s="46">
        <f>C45/F45</f>
        <v>53664200.964912288</v>
      </c>
      <c r="H45" s="45">
        <v>0.877</v>
      </c>
      <c r="I45" s="7">
        <f>C45/H45</f>
        <v>69757342.189281642</v>
      </c>
      <c r="J45" s="45">
        <v>0.74399999999999999</v>
      </c>
      <c r="K45" s="16">
        <f>C45/J45</f>
        <v>82227404.704301074</v>
      </c>
      <c r="L45" s="11">
        <v>187000000</v>
      </c>
      <c r="M45" s="10">
        <f>+C45/L45</f>
        <v>0.32715074385026738</v>
      </c>
    </row>
    <row r="46" spans="1:13" x14ac:dyDescent="0.25">
      <c r="A46" s="1">
        <v>1990</v>
      </c>
      <c r="B46" s="1">
        <v>1267</v>
      </c>
      <c r="C46" s="19">
        <v>63785549.039999999</v>
      </c>
      <c r="D46" s="11">
        <f t="shared" si="0"/>
        <v>50343.764041041832</v>
      </c>
      <c r="E46" s="1">
        <f t="shared" si="3"/>
        <v>20486</v>
      </c>
      <c r="F46" s="45">
        <v>1.1950000000000001</v>
      </c>
      <c r="G46" s="46">
        <f>C46/F46</f>
        <v>53377028.485355645</v>
      </c>
      <c r="H46" s="45">
        <v>0.92400000000000004</v>
      </c>
      <c r="I46" s="7">
        <f>C46/H46</f>
        <v>69031979.480519474</v>
      </c>
      <c r="J46" s="45">
        <v>0.78400000000000003</v>
      </c>
      <c r="K46" s="16">
        <f>C46/J46</f>
        <v>81359118.67346938</v>
      </c>
      <c r="L46" s="11">
        <v>227000000</v>
      </c>
      <c r="M46" s="10">
        <f>+C46/L46</f>
        <v>0.28099360810572688</v>
      </c>
    </row>
    <row r="47" spans="1:13" x14ac:dyDescent="0.25">
      <c r="A47" s="1">
        <v>1991</v>
      </c>
      <c r="B47" s="1">
        <v>1059</v>
      </c>
      <c r="C47" s="19">
        <v>56146292.740000002</v>
      </c>
      <c r="D47" s="11">
        <f t="shared" si="0"/>
        <v>53018.217884796977</v>
      </c>
      <c r="E47" s="1">
        <f t="shared" si="3"/>
        <v>21545</v>
      </c>
      <c r="F47" s="45">
        <v>1.262</v>
      </c>
      <c r="G47" s="46">
        <f>C47/F47</f>
        <v>44489930.855784468</v>
      </c>
      <c r="H47" s="45">
        <v>0.97399999999999998</v>
      </c>
      <c r="I47" s="7">
        <f>C47/H47</f>
        <v>57645064.414784394</v>
      </c>
      <c r="J47" s="45">
        <v>0.82599999999999996</v>
      </c>
      <c r="K47" s="16">
        <f>C47/J47</f>
        <v>67973720.024213076</v>
      </c>
      <c r="L47" s="11">
        <v>136000000</v>
      </c>
      <c r="M47" s="10">
        <f>+C47/L47</f>
        <v>0.41284038779411764</v>
      </c>
    </row>
    <row r="48" spans="1:13" ht="15" customHeight="1" x14ac:dyDescent="0.25">
      <c r="A48" s="1">
        <v>1992</v>
      </c>
      <c r="B48" s="1">
        <v>597</v>
      </c>
      <c r="C48" s="19">
        <v>27066622.300000001</v>
      </c>
      <c r="D48" s="11">
        <f t="shared" si="0"/>
        <v>45337.725795644896</v>
      </c>
      <c r="E48" s="1">
        <f t="shared" si="3"/>
        <v>22142</v>
      </c>
      <c r="F48" s="45">
        <v>1.2809999999999999</v>
      </c>
      <c r="G48" s="46">
        <f>C48/F48</f>
        <v>21129291.412958629</v>
      </c>
      <c r="H48" s="45">
        <v>1</v>
      </c>
      <c r="I48" s="7">
        <f>C48/H48</f>
        <v>27066622.300000001</v>
      </c>
      <c r="J48" s="45">
        <v>0.84799999999999998</v>
      </c>
      <c r="K48" s="16">
        <f>C48/J48</f>
        <v>31918186.674528304</v>
      </c>
      <c r="L48" s="11">
        <v>72000000</v>
      </c>
      <c r="M48" s="10">
        <f>+C48/L48</f>
        <v>0.37592530972222221</v>
      </c>
    </row>
    <row r="49" spans="1:23" x14ac:dyDescent="0.25">
      <c r="A49" s="1">
        <v>1993</v>
      </c>
      <c r="B49" s="1">
        <v>468</v>
      </c>
      <c r="C49" s="19">
        <v>16823734.550000001</v>
      </c>
      <c r="D49" s="11">
        <f t="shared" si="0"/>
        <v>35948.150747863248</v>
      </c>
      <c r="E49" s="1">
        <f t="shared" si="3"/>
        <v>22610</v>
      </c>
      <c r="F49" s="45">
        <v>1.304</v>
      </c>
      <c r="G49" s="46">
        <f>C49/F49</f>
        <v>12901636.924846625</v>
      </c>
      <c r="H49" s="45">
        <v>1.0349999999999999</v>
      </c>
      <c r="I49" s="7">
        <f>C49/H49</f>
        <v>16254815.990338165</v>
      </c>
      <c r="J49" s="45">
        <v>0.878</v>
      </c>
      <c r="K49" s="16">
        <f>C49/J49</f>
        <v>19161428.872437358</v>
      </c>
      <c r="L49" s="11">
        <v>66000000</v>
      </c>
      <c r="M49" s="10">
        <f>+C49/L49</f>
        <v>0.25490506893939396</v>
      </c>
    </row>
    <row r="50" spans="1:23" x14ac:dyDescent="0.25">
      <c r="A50" s="1">
        <v>1994</v>
      </c>
      <c r="B50" s="1">
        <v>521</v>
      </c>
      <c r="C50" s="19">
        <v>35103981.789999999</v>
      </c>
      <c r="D50" s="11">
        <f t="shared" si="0"/>
        <v>67378.084049904035</v>
      </c>
      <c r="E50" s="1">
        <f t="shared" si="3"/>
        <v>23131</v>
      </c>
      <c r="F50" s="45">
        <v>1.306</v>
      </c>
      <c r="G50" s="46">
        <f>C50/F50</f>
        <v>26879005.964777946</v>
      </c>
      <c r="H50" s="45">
        <v>1.0549999999999999</v>
      </c>
      <c r="I50" s="7">
        <f>C50/H50</f>
        <v>33273916.388625592</v>
      </c>
      <c r="J50" s="45">
        <v>0.89500000000000002</v>
      </c>
      <c r="K50" s="16">
        <f>C50/J50</f>
        <v>39222326.02234637</v>
      </c>
      <c r="L50" s="11">
        <v>98000000</v>
      </c>
      <c r="M50" s="10">
        <f>+C50/L50</f>
        <v>0.3582038958163265</v>
      </c>
    </row>
    <row r="51" spans="1:23" x14ac:dyDescent="0.25">
      <c r="A51" s="1">
        <v>1995</v>
      </c>
      <c r="B51" s="1">
        <v>512</v>
      </c>
      <c r="C51" s="19">
        <v>33103265.25</v>
      </c>
      <c r="D51" s="11">
        <f t="shared" si="0"/>
        <v>64654.81494140625</v>
      </c>
      <c r="E51" s="1">
        <f t="shared" si="3"/>
        <v>23643</v>
      </c>
      <c r="F51" s="45">
        <v>1.335</v>
      </c>
      <c r="G51" s="46">
        <f>C51/F51</f>
        <v>24796453.370786518</v>
      </c>
      <c r="H51" s="45">
        <v>1.079</v>
      </c>
      <c r="I51" s="7">
        <f>C51/H51</f>
        <v>30679578.544949029</v>
      </c>
      <c r="J51" s="45">
        <v>0.91600000000000004</v>
      </c>
      <c r="K51" s="16">
        <f>C51/J51</f>
        <v>36138935.862445414</v>
      </c>
      <c r="L51" s="11">
        <v>78000000</v>
      </c>
      <c r="M51" s="10">
        <f>+C51/L51</f>
        <v>0.42440083653846156</v>
      </c>
    </row>
    <row r="52" spans="1:23" x14ac:dyDescent="0.25">
      <c r="A52" s="1">
        <v>1996</v>
      </c>
      <c r="B52" s="1">
        <v>540</v>
      </c>
      <c r="C52" s="19">
        <v>47249131.259999998</v>
      </c>
      <c r="D52" s="11">
        <f t="shared" si="0"/>
        <v>87498.391222222213</v>
      </c>
      <c r="E52" s="1">
        <f t="shared" si="3"/>
        <v>24183</v>
      </c>
      <c r="F52" s="45">
        <v>1.3560000000000001</v>
      </c>
      <c r="G52" s="46">
        <f>C52/F52</f>
        <v>34844492.079646014</v>
      </c>
      <c r="H52" s="45">
        <v>1.089</v>
      </c>
      <c r="I52" s="7">
        <f>C52/H52</f>
        <v>43387632.011019282</v>
      </c>
      <c r="J52" s="45">
        <v>0.92400000000000004</v>
      </c>
      <c r="K52" s="16">
        <f>C52/J52</f>
        <v>51135423.441558436</v>
      </c>
      <c r="L52" s="11">
        <v>105000000</v>
      </c>
      <c r="M52" s="10">
        <f>+C52/L52</f>
        <v>0.44999172628571427</v>
      </c>
    </row>
    <row r="53" spans="1:23" x14ac:dyDescent="0.25">
      <c r="A53" s="1">
        <v>1997</v>
      </c>
      <c r="B53" s="1">
        <v>527</v>
      </c>
      <c r="C53" s="19">
        <v>51698318.829999998</v>
      </c>
      <c r="D53" s="11">
        <f t="shared" si="0"/>
        <v>98099.276717267552</v>
      </c>
      <c r="E53" s="1">
        <f t="shared" si="3"/>
        <v>24710</v>
      </c>
      <c r="F53" s="45">
        <v>1.3779999999999999</v>
      </c>
      <c r="G53" s="46">
        <f>C53/F53</f>
        <v>37516922.227866478</v>
      </c>
      <c r="H53" s="45">
        <v>1.097</v>
      </c>
      <c r="I53" s="7">
        <f>C53/H53</f>
        <v>47126999.845031902</v>
      </c>
      <c r="J53" s="45">
        <v>0.93100000000000005</v>
      </c>
      <c r="K53" s="16">
        <f>C53/J53</f>
        <v>55529880.590762615</v>
      </c>
      <c r="L53" s="11">
        <v>80000000</v>
      </c>
      <c r="M53" s="10">
        <f>+C53/L53</f>
        <v>0.64622898537499995</v>
      </c>
    </row>
    <row r="54" spans="1:23" x14ac:dyDescent="0.25">
      <c r="A54" s="1">
        <v>1998</v>
      </c>
      <c r="B54" s="1">
        <v>404</v>
      </c>
      <c r="C54" s="19">
        <v>22499156.890000001</v>
      </c>
      <c r="D54" s="11">
        <f t="shared" si="0"/>
        <v>55690.982400990099</v>
      </c>
      <c r="E54" s="1">
        <f t="shared" si="3"/>
        <v>25114</v>
      </c>
      <c r="F54" s="45">
        <v>1.39</v>
      </c>
      <c r="G54" s="46">
        <f>C54/F54</f>
        <v>16186443.805755397</v>
      </c>
      <c r="H54" s="45">
        <v>1.1000000000000001</v>
      </c>
      <c r="I54" s="7">
        <f>C54/H54</f>
        <v>20453778.990909088</v>
      </c>
      <c r="J54" s="45">
        <v>0.93400000000000005</v>
      </c>
      <c r="K54" s="16">
        <f>C54/J54</f>
        <v>24089033.07280514</v>
      </c>
      <c r="L54" s="11">
        <v>38000000</v>
      </c>
      <c r="M54" s="10">
        <f>+C54/L54</f>
        <v>0.59208307605263155</v>
      </c>
    </row>
    <row r="55" spans="1:23" x14ac:dyDescent="0.25">
      <c r="A55" s="1">
        <v>1999</v>
      </c>
      <c r="B55" s="1">
        <v>328</v>
      </c>
      <c r="C55" s="19">
        <v>12135950.41</v>
      </c>
      <c r="D55" s="11">
        <f t="shared" si="0"/>
        <v>36999.848810975607</v>
      </c>
      <c r="E55" s="1">
        <f t="shared" si="3"/>
        <v>25442</v>
      </c>
      <c r="F55" s="45">
        <v>1.4139999999999999</v>
      </c>
      <c r="G55" s="46">
        <f>C55/F55</f>
        <v>8582708.9179632254</v>
      </c>
      <c r="H55" s="45">
        <v>1.1120000000000001</v>
      </c>
      <c r="I55" s="7">
        <f>C55/H55</f>
        <v>10913624.46942446</v>
      </c>
      <c r="J55" s="45">
        <v>0.94399999999999995</v>
      </c>
      <c r="K55" s="16">
        <f>C55/J55</f>
        <v>12855879.671610171</v>
      </c>
      <c r="L55" s="11">
        <v>25000000</v>
      </c>
      <c r="M55" s="10">
        <f>+C55/L55</f>
        <v>0.48543801640000001</v>
      </c>
    </row>
    <row r="56" spans="1:23" x14ac:dyDescent="0.25">
      <c r="A56" s="1">
        <v>2000</v>
      </c>
      <c r="B56" s="1">
        <v>314</v>
      </c>
      <c r="C56" s="19">
        <v>13606582.439999999</v>
      </c>
      <c r="D56" s="11">
        <f t="shared" si="0"/>
        <v>43333.065095541402</v>
      </c>
      <c r="E56" s="1">
        <f t="shared" si="3"/>
        <v>25756</v>
      </c>
      <c r="F56" s="45">
        <v>1.452</v>
      </c>
      <c r="G56" s="46">
        <f>C56/F56</f>
        <v>9370924.5454545449</v>
      </c>
      <c r="H56" s="45">
        <v>1.133</v>
      </c>
      <c r="I56" s="7">
        <f>C56/H56</f>
        <v>12009340.194174757</v>
      </c>
      <c r="J56" s="45">
        <v>0.96099999999999997</v>
      </c>
      <c r="K56" s="16">
        <f>C56/J56</f>
        <v>14158774.651404787</v>
      </c>
      <c r="L56" s="11">
        <v>30000000</v>
      </c>
      <c r="M56" s="10">
        <f>+C56/L56</f>
        <v>0.45355274800000001</v>
      </c>
    </row>
    <row r="57" spans="1:23" x14ac:dyDescent="0.25">
      <c r="A57" s="1">
        <v>2001</v>
      </c>
      <c r="B57" s="1">
        <v>298</v>
      </c>
      <c r="C57" s="19">
        <v>15902560.82</v>
      </c>
      <c r="D57" s="11">
        <f t="shared" si="0"/>
        <v>53364.298053691273</v>
      </c>
      <c r="E57" s="1">
        <f t="shared" si="3"/>
        <v>26054</v>
      </c>
      <c r="F57" s="45">
        <v>1.49</v>
      </c>
      <c r="G57" s="46">
        <f>C57/F57</f>
        <v>10672859.610738255</v>
      </c>
      <c r="H57" s="45">
        <v>1.1519999999999999</v>
      </c>
      <c r="I57" s="7">
        <f>C57/H57</f>
        <v>13804306.267361112</v>
      </c>
      <c r="J57" s="45">
        <v>0.97699999999999998</v>
      </c>
      <c r="K57" s="16">
        <f>C57/J57</f>
        <v>16276930.214943705</v>
      </c>
      <c r="L57" s="11">
        <v>32000000</v>
      </c>
      <c r="M57" s="10">
        <f>+C57/L57</f>
        <v>0.49695502562499999</v>
      </c>
    </row>
    <row r="58" spans="1:23" x14ac:dyDescent="0.25">
      <c r="A58" s="1">
        <v>2002</v>
      </c>
      <c r="B58" s="13">
        <v>279</v>
      </c>
      <c r="C58" s="19">
        <v>19377671.789999999</v>
      </c>
      <c r="D58" s="11">
        <f t="shared" si="0"/>
        <v>69454.020752688171</v>
      </c>
      <c r="E58" s="1">
        <f t="shared" si="3"/>
        <v>26333</v>
      </c>
      <c r="F58" s="45">
        <v>1.524</v>
      </c>
      <c r="G58" s="46">
        <f>C58/F58</f>
        <v>12715007.736220472</v>
      </c>
      <c r="H58" s="45">
        <v>1.179</v>
      </c>
      <c r="I58" s="7">
        <f>C58/H58</f>
        <v>16435684.300254451</v>
      </c>
      <c r="J58" s="45">
        <v>1</v>
      </c>
      <c r="K58" s="16">
        <f>C58/J58</f>
        <v>19377671.789999999</v>
      </c>
      <c r="L58" s="11">
        <v>40000000</v>
      </c>
      <c r="M58" s="10">
        <f>+C58/L58</f>
        <v>0.48444179474999999</v>
      </c>
    </row>
    <row r="59" spans="1:23" x14ac:dyDescent="0.25">
      <c r="A59" s="1">
        <v>2003</v>
      </c>
      <c r="B59" s="13">
        <v>266</v>
      </c>
      <c r="C59" s="19">
        <v>17290804.989999998</v>
      </c>
      <c r="D59" s="11">
        <f t="shared" si="0"/>
        <v>65003.026278195481</v>
      </c>
      <c r="E59" s="1">
        <f t="shared" si="3"/>
        <v>26599</v>
      </c>
      <c r="F59" s="45">
        <v>1.5569999999999999</v>
      </c>
      <c r="G59" s="46">
        <f>C59/F59</f>
        <v>11105205.517019909</v>
      </c>
      <c r="H59" s="45">
        <v>1.204</v>
      </c>
      <c r="I59" s="7">
        <f>C59/H59</f>
        <v>14361133.712624583</v>
      </c>
      <c r="J59" s="45">
        <v>1.022</v>
      </c>
      <c r="K59" s="16">
        <f>C59/J59</f>
        <v>16918595.88062622</v>
      </c>
      <c r="L59" s="11">
        <v>55000000</v>
      </c>
      <c r="M59" s="10">
        <f>+C59/L59</f>
        <v>0.31437827254545453</v>
      </c>
    </row>
    <row r="60" spans="1:23" x14ac:dyDescent="0.25">
      <c r="A60" s="1">
        <v>2004</v>
      </c>
      <c r="B60" s="13">
        <v>328</v>
      </c>
      <c r="C60" s="19">
        <v>36834785.93</v>
      </c>
      <c r="D60" s="11">
        <f t="shared" si="0"/>
        <v>112301.17661585366</v>
      </c>
      <c r="E60" s="1">
        <f t="shared" si="3"/>
        <v>26927</v>
      </c>
      <c r="F60" s="45">
        <v>1.589</v>
      </c>
      <c r="G60" s="46">
        <f>C60/F60</f>
        <v>23181111.346758969</v>
      </c>
      <c r="H60" s="45">
        <v>1.228</v>
      </c>
      <c r="I60" s="7">
        <f>C60/H60</f>
        <v>29995754.014657982</v>
      </c>
      <c r="J60" s="45">
        <v>1.042</v>
      </c>
      <c r="K60" s="16">
        <f>C60/J60</f>
        <v>35350082.466410749</v>
      </c>
      <c r="L60" s="11">
        <v>130000000</v>
      </c>
      <c r="M60" s="10">
        <f>+C60/L60</f>
        <v>0.28334450715384613</v>
      </c>
    </row>
    <row r="61" spans="1:23" x14ac:dyDescent="0.25">
      <c r="A61" s="1">
        <v>2005</v>
      </c>
      <c r="B61" s="13">
        <v>485</v>
      </c>
      <c r="C61" s="19">
        <v>67534959.269999996</v>
      </c>
      <c r="D61" s="11">
        <f t="shared" si="0"/>
        <v>139247.33870103091</v>
      </c>
      <c r="E61" s="1">
        <f t="shared" si="3"/>
        <v>27412</v>
      </c>
      <c r="F61" s="45">
        <v>1.62</v>
      </c>
      <c r="G61" s="46">
        <f>C61/F61</f>
        <v>41688246.462962955</v>
      </c>
      <c r="H61" s="45">
        <v>1.2529999999999999</v>
      </c>
      <c r="I61" s="7">
        <f>C61/H61</f>
        <v>53898610.750199519</v>
      </c>
      <c r="J61" s="45">
        <v>1.0629999999999999</v>
      </c>
      <c r="K61" s="16">
        <f>C61/J61</f>
        <v>63532416.999059267</v>
      </c>
      <c r="L61" s="11">
        <v>220000000</v>
      </c>
      <c r="M61" s="10">
        <f>+C61/L61</f>
        <v>0.30697708759090908</v>
      </c>
    </row>
    <row r="62" spans="1:23" x14ac:dyDescent="0.25">
      <c r="A62" s="1">
        <v>2006</v>
      </c>
      <c r="B62" s="13">
        <v>765</v>
      </c>
      <c r="C62" s="19">
        <v>90335474.170000002</v>
      </c>
      <c r="D62" s="11">
        <f t="shared" ref="D62:D73" si="4">+C62/B62</f>
        <v>118085.5871503268</v>
      </c>
      <c r="E62" s="1">
        <f t="shared" si="3"/>
        <v>28177</v>
      </c>
      <c r="F62" s="45">
        <v>1.647</v>
      </c>
      <c r="G62" s="46">
        <f>C62/F62</f>
        <v>54848496.763812996</v>
      </c>
      <c r="H62" s="45">
        <v>1.2749999999999999</v>
      </c>
      <c r="I62" s="7">
        <f>C62/H62</f>
        <v>70851352.290196091</v>
      </c>
      <c r="J62" s="45">
        <v>1.081</v>
      </c>
      <c r="K62" s="16">
        <f>C62/J62</f>
        <v>83566581.100832567</v>
      </c>
      <c r="L62" s="11">
        <v>265000000</v>
      </c>
      <c r="M62" s="10">
        <f>+C62/L62</f>
        <v>0.34088858177358489</v>
      </c>
    </row>
    <row r="63" spans="1:23" x14ac:dyDescent="0.25">
      <c r="A63" s="1">
        <v>2007</v>
      </c>
      <c r="B63" s="13">
        <v>796</v>
      </c>
      <c r="C63" s="19">
        <v>104155537.55</v>
      </c>
      <c r="D63" s="11">
        <f t="shared" si="4"/>
        <v>130848.66526381909</v>
      </c>
      <c r="E63" s="1">
        <f t="shared" si="3"/>
        <v>28973</v>
      </c>
      <c r="F63" s="45">
        <v>1.6759999999999999</v>
      </c>
      <c r="G63" s="46">
        <f>C63/F63</f>
        <v>62145308.80071599</v>
      </c>
      <c r="H63" s="45">
        <v>1.2969999999999999</v>
      </c>
      <c r="I63" s="7">
        <f>C63/H63</f>
        <v>80304963.415574402</v>
      </c>
      <c r="J63" s="45">
        <v>1.1000000000000001</v>
      </c>
      <c r="K63" s="16">
        <f>C63/J63</f>
        <v>94686852.318181813</v>
      </c>
      <c r="L63" s="11">
        <v>416000000</v>
      </c>
      <c r="M63" s="10">
        <f>+C63/L63</f>
        <v>0.25037388834134616</v>
      </c>
    </row>
    <row r="64" spans="1:23" ht="15" customHeight="1" x14ac:dyDescent="0.25">
      <c r="A64" s="1">
        <v>2008</v>
      </c>
      <c r="B64" s="13">
        <v>916</v>
      </c>
      <c r="C64" s="19">
        <v>219547384.72999999</v>
      </c>
      <c r="D64" s="11">
        <f t="shared" si="4"/>
        <v>239680.55101528383</v>
      </c>
      <c r="E64" s="1">
        <f t="shared" si="3"/>
        <v>29889</v>
      </c>
      <c r="F64" s="45">
        <v>1.712</v>
      </c>
      <c r="G64" s="46">
        <f>C64/F64</f>
        <v>128240294.81892523</v>
      </c>
      <c r="H64" s="45">
        <v>1.3240000000000001</v>
      </c>
      <c r="I64" s="7">
        <f>C64/H64</f>
        <v>165821287.56042296</v>
      </c>
      <c r="J64" s="45">
        <v>1.123</v>
      </c>
      <c r="K64" s="16">
        <f>C64/J64</f>
        <v>195500787.82724842</v>
      </c>
      <c r="L64" s="11">
        <v>367000000</v>
      </c>
      <c r="M64" s="10">
        <f>+C64/L64</f>
        <v>0.59822175675749312</v>
      </c>
      <c r="N64" s="29"/>
      <c r="O64" s="29"/>
      <c r="P64" s="29"/>
      <c r="Q64" s="29"/>
      <c r="R64" s="27"/>
      <c r="V64" s="27"/>
      <c r="W64" s="27"/>
    </row>
    <row r="65" spans="1:25" x14ac:dyDescent="0.25">
      <c r="A65" s="1">
        <v>2009</v>
      </c>
      <c r="B65" s="1">
        <v>648</v>
      </c>
      <c r="C65" s="19">
        <v>133812242.59</v>
      </c>
      <c r="D65" s="11">
        <f t="shared" si="4"/>
        <v>206500.37436728395</v>
      </c>
      <c r="E65" s="1">
        <f t="shared" si="3"/>
        <v>30537</v>
      </c>
      <c r="F65" s="45">
        <v>1.712</v>
      </c>
      <c r="G65" s="46">
        <f>C65/F65</f>
        <v>78161356.653037384</v>
      </c>
      <c r="H65" s="45">
        <v>1.3240000000000001</v>
      </c>
      <c r="I65" s="7">
        <f>C65/H65</f>
        <v>101066648.48187311</v>
      </c>
      <c r="J65" s="45">
        <v>1.123</v>
      </c>
      <c r="K65" s="16">
        <f>C65/J65</f>
        <v>119156048.61086376</v>
      </c>
      <c r="L65" s="11">
        <v>154000000</v>
      </c>
      <c r="M65" s="10">
        <f>+C65/L65</f>
        <v>0.86891066616883117</v>
      </c>
      <c r="N65" s="29"/>
      <c r="O65" s="29"/>
      <c r="P65" s="29"/>
      <c r="Q65" s="29"/>
      <c r="R65" s="28"/>
      <c r="V65" s="28"/>
      <c r="W65" s="28"/>
    </row>
    <row r="66" spans="1:25" x14ac:dyDescent="0.25">
      <c r="A66" s="1">
        <v>2010</v>
      </c>
      <c r="B66" s="1">
        <v>745</v>
      </c>
      <c r="C66" s="19">
        <v>88397859.239999995</v>
      </c>
      <c r="D66" s="11">
        <f t="shared" si="4"/>
        <v>118654.84461744966</v>
      </c>
      <c r="E66" s="1">
        <f t="shared" si="3"/>
        <v>31282</v>
      </c>
      <c r="F66" s="45">
        <v>1.734</v>
      </c>
      <c r="G66" s="46">
        <f>C66/F66</f>
        <v>50979157.577854671</v>
      </c>
      <c r="H66" s="45">
        <v>1.3420000000000001</v>
      </c>
      <c r="I66" s="7">
        <f>C66/H66</f>
        <v>65870237.88375558</v>
      </c>
      <c r="J66" s="45">
        <v>1.1379999999999999</v>
      </c>
      <c r="K66" s="16">
        <f>C66/J66</f>
        <v>77678259.437609836</v>
      </c>
      <c r="L66" s="11">
        <v>322000000</v>
      </c>
      <c r="M66" s="10">
        <f>+C66/L66</f>
        <v>0.27452751316770185</v>
      </c>
      <c r="N66" s="29"/>
      <c r="O66" s="29"/>
      <c r="P66" s="29"/>
      <c r="Q66" s="29"/>
      <c r="R66" s="27"/>
      <c r="V66" s="27"/>
      <c r="W66" s="27"/>
    </row>
    <row r="67" spans="1:25" ht="15" customHeight="1" x14ac:dyDescent="0.25">
      <c r="A67" s="1">
        <v>2011</v>
      </c>
      <c r="B67" s="1">
        <v>796</v>
      </c>
      <c r="C67" s="19">
        <v>155667554.50999999</v>
      </c>
      <c r="D67" s="11">
        <f t="shared" si="4"/>
        <v>195562.25440954772</v>
      </c>
      <c r="E67" s="1">
        <f t="shared" si="3"/>
        <v>32078</v>
      </c>
      <c r="F67" s="45">
        <v>1.776</v>
      </c>
      <c r="G67" s="46">
        <f>C67/F67</f>
        <v>87650650.06193693</v>
      </c>
      <c r="H67" s="45">
        <v>1.3740000000000001</v>
      </c>
      <c r="I67" s="7">
        <f>C67/H67</f>
        <v>113295163.3988355</v>
      </c>
      <c r="J67" s="45">
        <v>1.165</v>
      </c>
      <c r="K67" s="16">
        <f>C67/J67</f>
        <v>133620218.4635193</v>
      </c>
      <c r="L67" s="11">
        <v>463000000</v>
      </c>
      <c r="M67" s="10">
        <f>+C67/L67</f>
        <v>0.33621502053995678</v>
      </c>
      <c r="N67" s="28"/>
      <c r="O67" s="28"/>
      <c r="P67" s="28"/>
      <c r="Q67" s="28"/>
      <c r="R67" s="27"/>
      <c r="V67" s="27"/>
      <c r="W67" s="27"/>
    </row>
    <row r="68" spans="1:25" ht="15" customHeight="1" x14ac:dyDescent="0.25">
      <c r="A68" s="1">
        <v>2012</v>
      </c>
      <c r="B68" s="1">
        <v>877</v>
      </c>
      <c r="C68" s="19">
        <v>229749563.00999999</v>
      </c>
      <c r="D68" s="11">
        <f t="shared" si="4"/>
        <v>261972.13570125427</v>
      </c>
      <c r="E68" s="1">
        <f t="shared" si="3"/>
        <v>32955</v>
      </c>
      <c r="F68" s="45">
        <v>1.7955000000000001</v>
      </c>
      <c r="G68" s="46">
        <f>C68/F68</f>
        <v>127958542.47284877</v>
      </c>
      <c r="H68" s="45">
        <v>1.389</v>
      </c>
      <c r="I68" s="7">
        <f>C68/H68</f>
        <v>165406452.85097191</v>
      </c>
      <c r="J68" s="45">
        <v>1.1779999999999999</v>
      </c>
      <c r="K68" s="16">
        <f>C68/J68</f>
        <v>195033584.89813244</v>
      </c>
      <c r="L68" s="11">
        <v>680000000</v>
      </c>
      <c r="M68" s="10">
        <f>+C68/L68</f>
        <v>0.33786700442647055</v>
      </c>
      <c r="N68" s="27"/>
      <c r="O68" s="27"/>
      <c r="P68" s="27"/>
      <c r="Q68" s="27"/>
    </row>
    <row r="69" spans="1:25" x14ac:dyDescent="0.25">
      <c r="A69" s="1">
        <v>2013</v>
      </c>
      <c r="B69" s="1">
        <v>780</v>
      </c>
      <c r="C69" s="19">
        <v>138595228.28</v>
      </c>
      <c r="D69" s="11">
        <f t="shared" si="4"/>
        <v>177686.19010256411</v>
      </c>
      <c r="E69" s="1">
        <f>E68+B69</f>
        <v>33735</v>
      </c>
      <c r="F69" s="45">
        <v>1.7949999999999999</v>
      </c>
      <c r="G69" s="46">
        <f>C69/F69</f>
        <v>77211826.339832872</v>
      </c>
      <c r="H69" s="45">
        <v>1.3879999999999999</v>
      </c>
      <c r="I69" s="7">
        <f>C69/H69</f>
        <v>99852469.942363113</v>
      </c>
      <c r="J69" s="45">
        <v>1.177</v>
      </c>
      <c r="K69" s="16">
        <f>C69/J69</f>
        <v>117752955.20815633</v>
      </c>
      <c r="L69" s="11">
        <v>476000000</v>
      </c>
      <c r="M69" s="10">
        <f>+C69/L69</f>
        <v>0.29116644596638658</v>
      </c>
      <c r="N69" s="27"/>
      <c r="O69" s="27"/>
      <c r="P69" s="27"/>
      <c r="Q69" s="27"/>
    </row>
    <row r="70" spans="1:25" x14ac:dyDescent="0.25">
      <c r="A70" s="1">
        <v>2014</v>
      </c>
      <c r="B70" s="1">
        <v>600</v>
      </c>
      <c r="C70" s="19">
        <v>100686177.09999999</v>
      </c>
      <c r="D70" s="11">
        <f t="shared" si="4"/>
        <v>167810.29516666665</v>
      </c>
      <c r="E70" s="1">
        <f>E69+B70</f>
        <v>34335</v>
      </c>
      <c r="F70" s="45">
        <v>1.8129999999999999</v>
      </c>
      <c r="G70" s="46">
        <f>C70/F70</f>
        <v>55535674.076116934</v>
      </c>
      <c r="H70" s="45">
        <v>1.4019999999999999</v>
      </c>
      <c r="I70" s="7">
        <f>C70/H70</f>
        <v>71816103.495007128</v>
      </c>
      <c r="J70" s="45">
        <v>1.1890000000000001</v>
      </c>
      <c r="K70" s="16">
        <f>C70/J70</f>
        <v>84681393.692178294</v>
      </c>
      <c r="L70" s="11">
        <v>338000000</v>
      </c>
      <c r="M70" s="10">
        <f>+C70/L70</f>
        <v>0.29788809792899407</v>
      </c>
      <c r="N70" s="27"/>
      <c r="O70" s="27"/>
      <c r="P70" s="27"/>
      <c r="Q70" s="27"/>
    </row>
    <row r="71" spans="1:25" x14ac:dyDescent="0.25">
      <c r="A71" s="1">
        <v>2015</v>
      </c>
      <c r="B71" s="1">
        <v>655</v>
      </c>
      <c r="C71" s="19">
        <v>64412376.670000002</v>
      </c>
      <c r="D71" s="11">
        <f t="shared" si="4"/>
        <v>98339.506366412214</v>
      </c>
      <c r="E71" s="1">
        <f>E70+B71</f>
        <v>34990</v>
      </c>
      <c r="F71" s="45">
        <v>1.8320000000000001</v>
      </c>
      <c r="G71" s="46">
        <f>C71/F71</f>
        <v>35159594.252183408</v>
      </c>
      <c r="H71" s="45">
        <v>1.417</v>
      </c>
      <c r="I71" s="7">
        <f>C71/H71</f>
        <v>45456864.269583628</v>
      </c>
      <c r="J71" s="45">
        <v>1.202</v>
      </c>
      <c r="K71" s="16">
        <f>C71/J71</f>
        <v>53587667.77870217</v>
      </c>
      <c r="L71" s="11">
        <v>272000000</v>
      </c>
      <c r="M71" s="10">
        <f>+C71/L71</f>
        <v>0.23681020834558825</v>
      </c>
      <c r="N71" s="27"/>
      <c r="O71" s="27"/>
      <c r="P71" s="27"/>
      <c r="Q71" s="27"/>
    </row>
    <row r="72" spans="1:25" ht="15" customHeight="1" x14ac:dyDescent="0.25">
      <c r="A72" s="1">
        <v>2016</v>
      </c>
      <c r="B72" s="1">
        <v>618</v>
      </c>
      <c r="C72" s="19">
        <v>74060543.140000001</v>
      </c>
      <c r="D72" s="11">
        <f t="shared" si="4"/>
        <v>119839.06656957928</v>
      </c>
      <c r="E72" s="1">
        <f>E71+B72</f>
        <v>35608</v>
      </c>
      <c r="F72" s="45">
        <v>1.865</v>
      </c>
      <c r="G72" s="46">
        <f>C72/F72</f>
        <v>39710746.991957106</v>
      </c>
      <c r="H72" s="45">
        <v>1.4430000000000001</v>
      </c>
      <c r="I72" s="7">
        <f>C72/H72</f>
        <v>51324007.720027715</v>
      </c>
      <c r="J72" s="45">
        <v>1.224</v>
      </c>
      <c r="K72" s="16">
        <f>C72/J72</f>
        <v>60506979.689542487</v>
      </c>
      <c r="L72" s="11">
        <v>205000000</v>
      </c>
      <c r="M72" s="10">
        <f>+C72/L72</f>
        <v>0.36127094214634148</v>
      </c>
    </row>
    <row r="73" spans="1:25" ht="15.75" customHeight="1" x14ac:dyDescent="0.25">
      <c r="A73" s="1">
        <v>2017</v>
      </c>
      <c r="B73" s="1">
        <v>731</v>
      </c>
      <c r="C73" s="19">
        <v>82319346.510000005</v>
      </c>
      <c r="D73" s="11">
        <f t="shared" si="4"/>
        <v>112611.96512995896</v>
      </c>
      <c r="E73" s="36">
        <f>E72+B73</f>
        <v>36339</v>
      </c>
      <c r="F73" s="45">
        <v>1.905</v>
      </c>
      <c r="G73" s="46">
        <f>C73/F73</f>
        <v>43212255.385826774</v>
      </c>
      <c r="H73" s="45">
        <v>1.474</v>
      </c>
      <c r="I73" s="7">
        <f>C73/H73</f>
        <v>55847589.219810046</v>
      </c>
      <c r="J73" s="45">
        <v>1.25</v>
      </c>
      <c r="K73" s="16">
        <f>C73/J73</f>
        <v>65855477.208000004</v>
      </c>
      <c r="L73" s="11">
        <v>246000000</v>
      </c>
      <c r="M73" s="10">
        <f>+C73/L73</f>
        <v>0.3346314898780488</v>
      </c>
      <c r="N73" s="27"/>
      <c r="O73" s="27"/>
      <c r="P73" s="27"/>
      <c r="Q73" s="27"/>
      <c r="R73" s="27"/>
      <c r="W73" s="17"/>
      <c r="X73" s="16"/>
      <c r="Y73" s="10"/>
    </row>
    <row r="74" spans="1:25" x14ac:dyDescent="0.25">
      <c r="A74" t="s">
        <v>34</v>
      </c>
      <c r="F74" s="29"/>
      <c r="H74" s="29"/>
      <c r="W74" s="17"/>
      <c r="X74" s="16"/>
      <c r="Y74" s="10"/>
    </row>
    <row r="75" spans="1:25" x14ac:dyDescent="0.25">
      <c r="A75" s="44" t="s">
        <v>32</v>
      </c>
      <c r="B75" s="44"/>
      <c r="C75" s="44"/>
      <c r="D75" s="44"/>
      <c r="E75" s="44"/>
      <c r="F75" s="29"/>
      <c r="H75" s="29"/>
      <c r="I75" s="44"/>
      <c r="J75" s="44"/>
      <c r="K75" s="44"/>
      <c r="L75" s="44"/>
      <c r="M75" s="44"/>
      <c r="N75" s="44"/>
      <c r="O75" s="44"/>
      <c r="P75" s="44"/>
      <c r="Q75" s="44"/>
      <c r="X75" s="16"/>
      <c r="Y75" s="10"/>
    </row>
    <row r="76" spans="1:25" x14ac:dyDescent="0.25">
      <c r="A76" s="44" t="s">
        <v>33</v>
      </c>
      <c r="B76" s="44"/>
      <c r="C76" s="44"/>
      <c r="D76" s="44"/>
      <c r="E76" s="44"/>
      <c r="I76" s="44"/>
      <c r="J76" s="44"/>
      <c r="K76" s="44"/>
      <c r="L76" s="44"/>
      <c r="M76" s="44"/>
      <c r="N76" s="44"/>
      <c r="O76" s="44"/>
      <c r="P76" s="44"/>
      <c r="Q76" s="44"/>
      <c r="X76" s="16"/>
      <c r="Y76" s="10"/>
    </row>
    <row r="77" spans="1:25" x14ac:dyDescent="0.25">
      <c r="A77" s="44" t="s">
        <v>13</v>
      </c>
      <c r="X77" s="16"/>
      <c r="Y77" s="10"/>
    </row>
    <row r="78" spans="1:25" x14ac:dyDescent="0.25">
      <c r="X78" s="16"/>
      <c r="Y78" s="10"/>
    </row>
    <row r="79" spans="1:25" x14ac:dyDescent="0.25">
      <c r="D79" s="16"/>
      <c r="X79" s="16"/>
      <c r="Y79" s="10"/>
    </row>
    <row r="80" spans="1:25" x14ac:dyDescent="0.25">
      <c r="D80" s="16"/>
      <c r="X80" s="16"/>
      <c r="Y80" s="10"/>
    </row>
    <row r="81" spans="4:25" x14ac:dyDescent="0.25">
      <c r="D81" s="16"/>
      <c r="X81" s="16"/>
      <c r="Y81" s="10"/>
    </row>
    <row r="82" spans="4:25" x14ac:dyDescent="0.25">
      <c r="D82" s="16"/>
      <c r="X82" s="16"/>
      <c r="Y82" s="10"/>
    </row>
    <row r="83" spans="4:25" x14ac:dyDescent="0.25">
      <c r="D83" s="16"/>
      <c r="X83" s="16"/>
      <c r="Y83" s="10"/>
    </row>
    <row r="84" spans="4:25" x14ac:dyDescent="0.25">
      <c r="D84" s="16"/>
      <c r="X84" s="16"/>
      <c r="Y84" s="10"/>
    </row>
    <row r="85" spans="4:25" x14ac:dyDescent="0.25">
      <c r="D85" s="16"/>
      <c r="X85" s="16"/>
      <c r="Y85" s="10"/>
    </row>
    <row r="86" spans="4:25" x14ac:dyDescent="0.25">
      <c r="D86" s="16"/>
      <c r="X86" s="16"/>
      <c r="Y86" s="10"/>
    </row>
    <row r="87" spans="4:25" x14ac:dyDescent="0.25">
      <c r="D87" s="16"/>
      <c r="X87" s="16"/>
      <c r="Y87" s="10"/>
    </row>
    <row r="88" spans="4:25" x14ac:dyDescent="0.25">
      <c r="D88" s="16"/>
      <c r="X88" s="16"/>
      <c r="Y88" s="10"/>
    </row>
    <row r="89" spans="4:25" x14ac:dyDescent="0.25">
      <c r="D89" s="16"/>
      <c r="X89" s="16"/>
      <c r="Y89" s="10"/>
    </row>
    <row r="90" spans="4:25" x14ac:dyDescent="0.25">
      <c r="D90" s="16"/>
      <c r="X90" s="16"/>
      <c r="Y90" s="10"/>
    </row>
    <row r="91" spans="4:25" x14ac:dyDescent="0.25">
      <c r="D91" s="16"/>
      <c r="X91" s="16"/>
      <c r="Y91" s="10"/>
    </row>
    <row r="92" spans="4:25" x14ac:dyDescent="0.25">
      <c r="D92" s="16"/>
      <c r="X92" s="16"/>
      <c r="Y92" s="10"/>
    </row>
    <row r="93" spans="4:25" x14ac:dyDescent="0.25">
      <c r="D93" s="16"/>
      <c r="X93" s="16"/>
      <c r="Y93" s="10"/>
    </row>
    <row r="94" spans="4:25" x14ac:dyDescent="0.25">
      <c r="D94" s="16"/>
    </row>
    <row r="95" spans="4:25" x14ac:dyDescent="0.25">
      <c r="D95" s="16"/>
    </row>
    <row r="96" spans="4:25" x14ac:dyDescent="0.25">
      <c r="D96" s="16"/>
    </row>
    <row r="97" spans="4:4" x14ac:dyDescent="0.25">
      <c r="D97" s="16"/>
    </row>
    <row r="98" spans="4:4" x14ac:dyDescent="0.25">
      <c r="D98" s="16"/>
    </row>
    <row r="99" spans="4:4" x14ac:dyDescent="0.25">
      <c r="D99" s="16"/>
    </row>
    <row r="100" spans="4:4" x14ac:dyDescent="0.25">
      <c r="D100" s="16"/>
    </row>
    <row r="101" spans="4:4" x14ac:dyDescent="0.25">
      <c r="D101" s="16"/>
    </row>
    <row r="102" spans="4:4" x14ac:dyDescent="0.25">
      <c r="D102" s="16"/>
    </row>
    <row r="103" spans="4:4" x14ac:dyDescent="0.25">
      <c r="D103" s="16"/>
    </row>
    <row r="104" spans="4:4" x14ac:dyDescent="0.25">
      <c r="D104" s="16"/>
    </row>
    <row r="105" spans="4:4" x14ac:dyDescent="0.25">
      <c r="D105" s="16"/>
    </row>
    <row r="106" spans="4:4" x14ac:dyDescent="0.25">
      <c r="D106" s="16"/>
    </row>
    <row r="107" spans="4:4" x14ac:dyDescent="0.25">
      <c r="D107" s="16"/>
    </row>
    <row r="108" spans="4:4" x14ac:dyDescent="0.25">
      <c r="D108" s="16"/>
    </row>
    <row r="109" spans="4:4" x14ac:dyDescent="0.25">
      <c r="D109" s="16"/>
    </row>
    <row r="110" spans="4:4" x14ac:dyDescent="0.25">
      <c r="D110" s="16"/>
    </row>
    <row r="111" spans="4:4" x14ac:dyDescent="0.25">
      <c r="D111" s="16"/>
    </row>
    <row r="112" spans="4:4" x14ac:dyDescent="0.25">
      <c r="D112" s="16"/>
    </row>
    <row r="113" spans="4:4" x14ac:dyDescent="0.25">
      <c r="D113" s="16"/>
    </row>
    <row r="114" spans="4:4" x14ac:dyDescent="0.25">
      <c r="D114" s="16"/>
    </row>
    <row r="115" spans="4:4" x14ac:dyDescent="0.25">
      <c r="D115" s="16"/>
    </row>
    <row r="116" spans="4:4" x14ac:dyDescent="0.25">
      <c r="D116" s="16"/>
    </row>
    <row r="117" spans="4:4" x14ac:dyDescent="0.25">
      <c r="D117" s="16"/>
    </row>
    <row r="118" spans="4:4" x14ac:dyDescent="0.25">
      <c r="D118" s="16"/>
    </row>
    <row r="119" spans="4:4" x14ac:dyDescent="0.25">
      <c r="D119" s="16"/>
    </row>
    <row r="120" spans="4:4" x14ac:dyDescent="0.25">
      <c r="D120" s="16"/>
    </row>
    <row r="121" spans="4:4" x14ac:dyDescent="0.25">
      <c r="D121" s="16"/>
    </row>
    <row r="122" spans="4:4" x14ac:dyDescent="0.25">
      <c r="D122" s="16"/>
    </row>
    <row r="123" spans="4:4" x14ac:dyDescent="0.25">
      <c r="D123" s="16"/>
    </row>
    <row r="124" spans="4:4" x14ac:dyDescent="0.25">
      <c r="D124" s="16"/>
    </row>
    <row r="125" spans="4:4" x14ac:dyDescent="0.25">
      <c r="D125" s="16"/>
    </row>
    <row r="126" spans="4:4" x14ac:dyDescent="0.25">
      <c r="D126" s="16"/>
    </row>
    <row r="127" spans="4:4" x14ac:dyDescent="0.25">
      <c r="D127" s="16"/>
    </row>
  </sheetData>
  <pageMargins left="0.28999999999999998" right="0.21" top="0.78" bottom="0.74803149606299213" header="0.31496062992125984" footer="0.31496062992125984"/>
  <pageSetup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ARISstatsVSexpenditures</vt:lpstr>
      <vt:lpstr>ARISstats</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ldjones</dc:creator>
  <cp:lastModifiedBy>Jones, Larry MEM:EX</cp:lastModifiedBy>
  <cp:lastPrinted>2018-11-16T00:28:54Z</cp:lastPrinted>
  <dcterms:created xsi:type="dcterms:W3CDTF">2009-07-28T21:59:18Z</dcterms:created>
  <dcterms:modified xsi:type="dcterms:W3CDTF">2018-11-16T00:30:05Z</dcterms:modified>
</cp:coreProperties>
</file>