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charts/chart2.xml" ContentType="application/vnd.openxmlformats-officedocument.drawingml.chart+xml"/>
  <Override PartName="/xl/charts/chart3.xml" ContentType="application/vnd.openxmlformats-officedocument.drawingml.chart+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555" windowWidth="25260" windowHeight="6360"/>
  </bookViews>
  <sheets>
    <sheet name="ARISstatsVSexpenditures" sheetId="5" r:id="rId1"/>
  </sheets>
  <externalReferences>
    <externalReference r:id="rId2"/>
    <externalReference r:id="rId3"/>
  </externalReferences>
  <calcPr calcId="145621"/>
</workbook>
</file>

<file path=xl/calcChain.xml><?xml version="1.0" encoding="utf-8"?>
<calcChain xmlns="http://schemas.openxmlformats.org/spreadsheetml/2006/main">
  <c r="D74" i="5" l="1"/>
  <c r="C74" i="5"/>
  <c r="B74" i="5"/>
  <c r="V73" i="5"/>
  <c r="C73" i="5"/>
  <c r="D73" i="5" s="1"/>
  <c r="B73" i="5"/>
  <c r="D72" i="5"/>
  <c r="W71" i="5"/>
  <c r="D71" i="5"/>
  <c r="W70" i="5"/>
  <c r="D70" i="5"/>
  <c r="W69" i="5"/>
  <c r="D69" i="5"/>
  <c r="W68" i="5"/>
  <c r="D68" i="5"/>
  <c r="W67" i="5"/>
  <c r="D67" i="5"/>
  <c r="W66" i="5"/>
  <c r="D66" i="5"/>
  <c r="W65" i="5"/>
  <c r="D65" i="5"/>
  <c r="W64" i="5"/>
  <c r="D64" i="5"/>
  <c r="W63" i="5"/>
  <c r="D63" i="5"/>
  <c r="W62" i="5"/>
  <c r="D62" i="5"/>
  <c r="W61" i="5"/>
  <c r="D61" i="5"/>
  <c r="W60" i="5"/>
  <c r="D60" i="5"/>
  <c r="W59" i="5"/>
  <c r="D59" i="5"/>
  <c r="W58" i="5"/>
  <c r="D58" i="5"/>
  <c r="W57" i="5"/>
  <c r="D57" i="5"/>
  <c r="W56" i="5"/>
  <c r="D56" i="5"/>
  <c r="W55" i="5"/>
  <c r="D55" i="5"/>
  <c r="W54" i="5"/>
  <c r="D54" i="5"/>
  <c r="W53" i="5"/>
  <c r="D53" i="5"/>
  <c r="W52" i="5"/>
  <c r="D52" i="5"/>
  <c r="W51" i="5"/>
  <c r="D51" i="5"/>
  <c r="W50" i="5"/>
  <c r="D50" i="5"/>
  <c r="W49" i="5"/>
  <c r="D49" i="5"/>
  <c r="W48" i="5"/>
  <c r="D48" i="5"/>
  <c r="W47" i="5"/>
  <c r="D47" i="5"/>
  <c r="W46" i="5"/>
  <c r="D46" i="5"/>
  <c r="W45" i="5"/>
  <c r="D45" i="5"/>
  <c r="W44" i="5"/>
  <c r="D44" i="5"/>
  <c r="W43" i="5"/>
  <c r="D43" i="5"/>
  <c r="W42" i="5"/>
  <c r="D42" i="5"/>
  <c r="W41" i="5"/>
  <c r="D41" i="5"/>
  <c r="W40" i="5"/>
  <c r="D40" i="5"/>
  <c r="W39" i="5"/>
  <c r="D39" i="5"/>
  <c r="W38" i="5"/>
  <c r="D38" i="5"/>
  <c r="W37" i="5"/>
  <c r="D37" i="5"/>
  <c r="W36" i="5"/>
  <c r="D36" i="5"/>
  <c r="W35" i="5"/>
  <c r="D35" i="5"/>
  <c r="W34" i="5"/>
  <c r="D34" i="5"/>
  <c r="W33" i="5"/>
  <c r="D33" i="5"/>
  <c r="W32" i="5"/>
  <c r="D32" i="5"/>
  <c r="W31" i="5"/>
  <c r="D31" i="5"/>
  <c r="W30" i="5"/>
  <c r="D30" i="5"/>
  <c r="W29" i="5"/>
  <c r="D29" i="5"/>
  <c r="W28" i="5"/>
  <c r="D28" i="5"/>
  <c r="W27" i="5"/>
  <c r="D27" i="5"/>
  <c r="D26" i="5"/>
  <c r="E25" i="5"/>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D25" i="5"/>
  <c r="E24" i="5"/>
  <c r="D24" i="5"/>
  <c r="W73" i="5" l="1"/>
  <c r="D23" i="5" l="1"/>
  <c r="D22" i="5"/>
  <c r="D21" i="5"/>
  <c r="D20" i="5"/>
  <c r="D19" i="5"/>
  <c r="D18" i="5"/>
  <c r="D17" i="5"/>
  <c r="D16" i="5"/>
  <c r="D15" i="5"/>
  <c r="D14" i="5"/>
  <c r="D13" i="5"/>
  <c r="D12" i="5"/>
  <c r="D11" i="5"/>
  <c r="D10" i="5"/>
  <c r="D9" i="5"/>
  <c r="D8" i="5"/>
  <c r="D7" i="5"/>
  <c r="D6" i="5"/>
  <c r="E5" i="5"/>
  <c r="E6" i="5" s="1"/>
  <c r="E7" i="5" s="1"/>
  <c r="E8" i="5" s="1"/>
  <c r="E9" i="5" s="1"/>
  <c r="E10" i="5" s="1"/>
  <c r="E11" i="5" s="1"/>
  <c r="E12" i="5" s="1"/>
  <c r="E13" i="5" s="1"/>
  <c r="E14" i="5" s="1"/>
  <c r="E15" i="5" s="1"/>
  <c r="E16" i="5" s="1"/>
  <c r="E17" i="5" s="1"/>
  <c r="E18" i="5" s="1"/>
  <c r="E19" i="5" s="1"/>
  <c r="E20" i="5" s="1"/>
  <c r="E21" i="5" s="1"/>
  <c r="E22" i="5" s="1"/>
  <c r="E23" i="5" s="1"/>
  <c r="D5" i="5"/>
  <c r="E4" i="5"/>
  <c r="D4" i="5"/>
  <c r="D3" i="5"/>
</calcChain>
</file>

<file path=xl/sharedStrings.xml><?xml version="1.0" encoding="utf-8"?>
<sst xmlns="http://schemas.openxmlformats.org/spreadsheetml/2006/main" count="19" uniqueCount="16">
  <si>
    <t>Statistics Summary Report</t>
  </si>
  <si>
    <t>Reports</t>
  </si>
  <si>
    <t>TOTAL</t>
  </si>
  <si>
    <t>Year</t>
  </si>
  <si>
    <t>Expenditures</t>
  </si>
  <si>
    <t>Avg/report</t>
  </si>
  <si>
    <t>1979 </t>
  </si>
  <si>
    <t>NOTES:</t>
  </si>
  <si>
    <t>This link has a review of assessment reports from 1947-1997: http://www.empr.gov.bc.ca/Mining/Geoscience/ARIS/Pages/ReviewofOperations.aspx</t>
  </si>
  <si>
    <t>Reported Provincial Exploration Expenditures with percentage reported in Assessment Reports</t>
  </si>
  <si>
    <t>Total Reports</t>
  </si>
  <si>
    <t>Comment about numbers reported: not included in assessment reports is office overhead, corporate salaries. accounting fees, lawyer’s fees, permits, staking fees and other associated fees, consultation with First nations, GST etc. These figures are all included in the total expenses spent by exploration companies.</t>
  </si>
  <si>
    <t>% of ARIS</t>
  </si>
  <si>
    <t>Totals from 1946 to August 18, 2016</t>
  </si>
  <si>
    <t>1967-2016</t>
  </si>
  <si>
    <t>Average number of Reports per year: 502; per month 42 reports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</si>
</sst>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164" formatCode="0.0%"/>
    <numFmt numFmtId="165" formatCode="&quot;$&quot;#,##0"/>
  </numFmts>
  <fonts count="8" x14ac:knownFonts="1">
    <font>
      <sz val="11"/>
      <color theme="1"/>
      <name val="Calibri"/>
      <family val="2"/>
      <scheme val="minor"/>
    </font>
    <font>
      <b/>
      <i/>
      <sz val="11"/>
      <color theme="1"/>
      <name val="Arial"/>
      <family val="2"/>
    </font>
    <font>
      <sz val="9"/>
      <color theme="1"/>
      <name val="Arial"/>
      <family val="2"/>
    </font>
    <font>
      <b/>
      <sz val="10"/>
      <color theme="1"/>
      <name val="Calibri"/>
      <family val="2"/>
      <scheme val="minor"/>
    </font>
    <font>
      <b/>
      <sz val="9"/>
      <color theme="1"/>
      <name val="Arial"/>
      <family val="2"/>
    </font>
    <font>
      <b/>
      <sz val="11"/>
      <color theme="1"/>
      <name val="Calibri"/>
      <family val="2"/>
      <scheme val="minor"/>
    </font>
    <font>
      <sz val="11"/>
      <color rgb="FF002060"/>
      <name val="Calibri"/>
      <family val="2"/>
      <scheme val="minor"/>
    </font>
    <font>
      <sz val="9"/>
      <color theme="1"/>
      <name val="Arial Narrow"/>
      <family val="2"/>
    </font>
  </fonts>
  <fills count="2">
    <fill>
      <patternFill patternType="none"/>
    </fill>
    <fill>
      <patternFill patternType="gray125"/>
    </fill>
  </fills>
  <borders count="9">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style="thick">
        <color rgb="FF000000"/>
      </top>
      <bottom style="thin">
        <color rgb="FFFFFFFF"/>
      </bottom>
      <diagonal/>
    </border>
    <border>
      <left/>
      <right style="thin">
        <color rgb="FFFFFFFF"/>
      </right>
      <top style="thick">
        <color rgb="FF000000"/>
      </top>
      <bottom style="thin">
        <color rgb="FFFFFFFF"/>
      </bottom>
      <diagonal/>
    </border>
    <border>
      <left/>
      <right/>
      <top/>
      <bottom style="thin">
        <color rgb="FFFFFFFF"/>
      </bottom>
      <diagonal/>
    </border>
    <border>
      <left style="thin">
        <color rgb="FFFFFFFF"/>
      </left>
      <right style="thin">
        <color rgb="FFFFFFFF"/>
      </right>
      <top/>
      <bottom/>
      <diagonal/>
    </border>
  </borders>
  <cellStyleXfs count="1">
    <xf numFmtId="0" fontId="0" fillId="0" borderId="0"/>
  </cellStyleXfs>
  <cellXfs count="27">
    <xf numFmtId="0" fontId="0" fillId="0" borderId="0" xfId="0"/>
    <xf numFmtId="0" fontId="2" fillId="0" borderId="1" xfId="0" applyFont="1" applyBorder="1" applyAlignment="1">
      <alignment horizontal="center" wrapText="1"/>
    </xf>
    <xf numFmtId="0" fontId="2" fillId="0" borderId="5" xfId="0" applyFont="1" applyBorder="1" applyAlignment="1">
      <alignment horizont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Fill="1" applyBorder="1" applyAlignment="1">
      <alignment horizontal="center" vertical="top" wrapText="1"/>
    </xf>
    <xf numFmtId="0" fontId="2" fillId="0" borderId="6" xfId="0" applyNumberFormat="1" applyFont="1" applyBorder="1" applyAlignment="1">
      <alignment horizontal="right" wrapText="1" indent="1"/>
    </xf>
    <xf numFmtId="3" fontId="2" fillId="0" borderId="1" xfId="0" applyNumberFormat="1" applyFont="1" applyBorder="1" applyAlignment="1">
      <alignment horizontal="right" wrapText="1" indent="1"/>
    </xf>
    <xf numFmtId="3" fontId="0" fillId="0" borderId="0" xfId="0" applyNumberFormat="1"/>
    <xf numFmtId="164" fontId="0" fillId="0" borderId="0" xfId="0" applyNumberFormat="1"/>
    <xf numFmtId="165" fontId="2" fillId="0" borderId="1" xfId="0" applyNumberFormat="1" applyFont="1" applyBorder="1" applyAlignment="1">
      <alignment horizontal="right" wrapText="1" indent="1"/>
    </xf>
    <xf numFmtId="165" fontId="2" fillId="0" borderId="6" xfId="0" applyNumberFormat="1" applyFont="1" applyBorder="1" applyAlignment="1">
      <alignment horizontal="right" wrapText="1" indent="1"/>
    </xf>
    <xf numFmtId="0" fontId="2" fillId="0" borderId="1" xfId="0" applyFont="1" applyBorder="1" applyAlignment="1">
      <alignment horizontal="center" vertical="center" wrapText="1"/>
    </xf>
    <xf numFmtId="165" fontId="0" fillId="0" borderId="0" xfId="0" applyNumberFormat="1"/>
    <xf numFmtId="0" fontId="0" fillId="0" borderId="0" xfId="0" applyAlignment="1">
      <alignment horizontal="center"/>
    </xf>
    <xf numFmtId="0" fontId="5" fillId="0" borderId="0" xfId="0" applyFont="1"/>
    <xf numFmtId="164" fontId="2" fillId="0" borderId="5" xfId="0" applyNumberFormat="1" applyFont="1" applyBorder="1" applyAlignment="1">
      <alignment horizontal="right" wrapText="1"/>
    </xf>
    <xf numFmtId="0" fontId="3" fillId="0" borderId="0" xfId="0" applyFont="1" applyAlignment="1">
      <alignment horizontal="center" wrapText="1"/>
    </xf>
    <xf numFmtId="0" fontId="1" fillId="0" borderId="7" xfId="0" applyFont="1" applyBorder="1" applyAlignment="1">
      <alignment horizontal="center"/>
    </xf>
    <xf numFmtId="0" fontId="6" fillId="0" borderId="0" xfId="0" applyFont="1" applyAlignment="1">
      <alignment horizontal="left" wrapText="1"/>
    </xf>
    <xf numFmtId="6" fontId="2" fillId="0" borderId="1" xfId="0" applyNumberFormat="1" applyFont="1" applyBorder="1" applyAlignment="1">
      <alignment horizontal="right" vertical="center" wrapText="1" indent="1"/>
    </xf>
    <xf numFmtId="8" fontId="2" fillId="0" borderId="1" xfId="0" applyNumberFormat="1" applyFont="1" applyBorder="1" applyAlignment="1">
      <alignment horizontal="right" vertical="center" wrapText="1" indent="1"/>
    </xf>
    <xf numFmtId="0" fontId="2" fillId="0" borderId="8" xfId="0" applyFont="1" applyFill="1" applyBorder="1" applyAlignment="1">
      <alignment horizontal="center" wrapText="1"/>
    </xf>
    <xf numFmtId="0" fontId="7" fillId="0" borderId="6" xfId="0" applyNumberFormat="1" applyFont="1" applyBorder="1" applyAlignment="1">
      <alignment horizontal="left" wrapText="1" indent="1"/>
    </xf>
    <xf numFmtId="0" fontId="2" fillId="0" borderId="0" xfId="0" applyFont="1" applyBorder="1" applyAlignment="1">
      <alignment horizontal="center" wrapText="1"/>
    </xf>
    <xf numFmtId="0" fontId="0" fillId="0" borderId="0" xfId="0"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Assessment Report Values</a:t>
            </a:r>
          </a:p>
        </c:rich>
      </c:tx>
      <c:layout/>
      <c:overlay val="0"/>
    </c:title>
    <c:autoTitleDeleted val="0"/>
    <c:plotArea>
      <c:layout/>
      <c:barChart>
        <c:barDir val="col"/>
        <c:grouping val="clustered"/>
        <c:varyColors val="0"/>
        <c:ser>
          <c:idx val="2"/>
          <c:order val="1"/>
          <c:tx>
            <c:strRef>
              <c:f>ARISstatsVSexpenditures!$C$2</c:f>
              <c:strCache>
                <c:ptCount val="1"/>
                <c:pt idx="0">
                  <c:v>Expenditures</c:v>
                </c:pt>
              </c:strCache>
            </c:strRef>
          </c:tx>
          <c:spPr>
            <a:solidFill>
              <a:schemeClr val="accent1"/>
            </a:solidFill>
          </c:spPr>
          <c:invertIfNegative val="0"/>
          <c:cat>
            <c:numRef>
              <c:f>ARISstatsVSexpenditures!$A$23:$A$70</c:f>
              <c:numCache>
                <c:formatCode>General</c:formatCode>
                <c:ptCount val="48"/>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numCache>
            </c:numRef>
          </c:cat>
          <c:val>
            <c:numRef>
              <c:f>ARISstatsVSexpenditures!$C$23:$C$70</c:f>
              <c:numCache>
                <c:formatCode>"$"#,##0_);[Red]\("$"#,##0\)</c:formatCode>
                <c:ptCount val="48"/>
                <c:pt idx="0" formatCode="&quot;$&quot;#,##0">
                  <c:v>1145609.74</c:v>
                </c:pt>
                <c:pt idx="1">
                  <c:v>2002508.98</c:v>
                </c:pt>
                <c:pt idx="2">
                  <c:v>3687962.36</c:v>
                </c:pt>
                <c:pt idx="3">
                  <c:v>3658649</c:v>
                </c:pt>
                <c:pt idx="4">
                  <c:v>3137298.75</c:v>
                </c:pt>
                <c:pt idx="5">
                  <c:v>3270328.72</c:v>
                </c:pt>
                <c:pt idx="6">
                  <c:v>4145969.71</c:v>
                </c:pt>
                <c:pt idx="7">
                  <c:v>7346880</c:v>
                </c:pt>
                <c:pt idx="8">
                  <c:v>7053990</c:v>
                </c:pt>
                <c:pt idx="9">
                  <c:v>6406094.3799999999</c:v>
                </c:pt>
                <c:pt idx="10">
                  <c:v>8671972.0999999996</c:v>
                </c:pt>
                <c:pt idx="11">
                  <c:v>12146056.34</c:v>
                </c:pt>
                <c:pt idx="12">
                  <c:v>20502117.890000001</c:v>
                </c:pt>
                <c:pt idx="13">
                  <c:v>33329341.879999999</c:v>
                </c:pt>
                <c:pt idx="14">
                  <c:v>45796883.68</c:v>
                </c:pt>
                <c:pt idx="15">
                  <c:v>21918152.390000001</c:v>
                </c:pt>
                <c:pt idx="16">
                  <c:v>29552423.120000001</c:v>
                </c:pt>
                <c:pt idx="17">
                  <c:v>28203040.75</c:v>
                </c:pt>
                <c:pt idx="18">
                  <c:v>28602458.120000001</c:v>
                </c:pt>
                <c:pt idx="19">
                  <c:v>64993356.890000001</c:v>
                </c:pt>
                <c:pt idx="20">
                  <c:v>80252074.859999999</c:v>
                </c:pt>
                <c:pt idx="21">
                  <c:v>75816614.900000006</c:v>
                </c:pt>
                <c:pt idx="22">
                  <c:v>61177189.100000001</c:v>
                </c:pt>
                <c:pt idx="23">
                  <c:v>63785549.039999999</c:v>
                </c:pt>
                <c:pt idx="24">
                  <c:v>56146292.740000002</c:v>
                </c:pt>
                <c:pt idx="25">
                  <c:v>27066622.300000001</c:v>
                </c:pt>
                <c:pt idx="26">
                  <c:v>16823734.550000001</c:v>
                </c:pt>
                <c:pt idx="27">
                  <c:v>35103981.789999999</c:v>
                </c:pt>
                <c:pt idx="28">
                  <c:v>33103265.25</c:v>
                </c:pt>
                <c:pt idx="29">
                  <c:v>47249131.259999998</c:v>
                </c:pt>
                <c:pt idx="30">
                  <c:v>51698318.829999998</c:v>
                </c:pt>
                <c:pt idx="31">
                  <c:v>22499156.890000001</c:v>
                </c:pt>
                <c:pt idx="32">
                  <c:v>12135950.41</c:v>
                </c:pt>
                <c:pt idx="33">
                  <c:v>13606582.439999999</c:v>
                </c:pt>
                <c:pt idx="34">
                  <c:v>15903870.5</c:v>
                </c:pt>
                <c:pt idx="35">
                  <c:v>19377671.789999999</c:v>
                </c:pt>
                <c:pt idx="36">
                  <c:v>17290804.989999998</c:v>
                </c:pt>
                <c:pt idx="37">
                  <c:v>36834785.93</c:v>
                </c:pt>
                <c:pt idx="38">
                  <c:v>67534959.269999996</c:v>
                </c:pt>
                <c:pt idx="39">
                  <c:v>90335474.170000002</c:v>
                </c:pt>
                <c:pt idx="40">
                  <c:v>104155537.55</c:v>
                </c:pt>
                <c:pt idx="41">
                  <c:v>219547384.72999999</c:v>
                </c:pt>
                <c:pt idx="42">
                  <c:v>133812242.59</c:v>
                </c:pt>
                <c:pt idx="43">
                  <c:v>88397859.239999995</c:v>
                </c:pt>
                <c:pt idx="44">
                  <c:v>155667554.50999999</c:v>
                </c:pt>
                <c:pt idx="45">
                  <c:v>229749563.00999999</c:v>
                </c:pt>
                <c:pt idx="46">
                  <c:v>138692867.03999999</c:v>
                </c:pt>
                <c:pt idx="47">
                  <c:v>100689405.36</c:v>
                </c:pt>
              </c:numCache>
            </c:numRef>
          </c:val>
        </c:ser>
        <c:dLbls>
          <c:showLegendKey val="0"/>
          <c:showVal val="0"/>
          <c:showCatName val="0"/>
          <c:showSerName val="0"/>
          <c:showPercent val="0"/>
          <c:showBubbleSize val="0"/>
        </c:dLbls>
        <c:gapWidth val="26"/>
        <c:overlap val="-18"/>
        <c:axId val="134697728"/>
        <c:axId val="134695168"/>
      </c:barChart>
      <c:lineChart>
        <c:grouping val="standard"/>
        <c:varyColors val="0"/>
        <c:ser>
          <c:idx val="1"/>
          <c:order val="0"/>
          <c:tx>
            <c:strRef>
              <c:f>ARISstatsVSexpenditures!$B$2</c:f>
              <c:strCache>
                <c:ptCount val="1"/>
                <c:pt idx="0">
                  <c:v>Reports</c:v>
                </c:pt>
              </c:strCache>
            </c:strRef>
          </c:tx>
          <c:marker>
            <c:symbol val="none"/>
          </c:marker>
          <c:cat>
            <c:numRef>
              <c:f>ARISstatsVSexpenditures!$A$23:$A$70</c:f>
              <c:numCache>
                <c:formatCode>General</c:formatCode>
                <c:ptCount val="48"/>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numCache>
            </c:numRef>
          </c:cat>
          <c:val>
            <c:numRef>
              <c:f>ARISstatsVSexpenditures!$B$23:$B$70</c:f>
              <c:numCache>
                <c:formatCode>General</c:formatCode>
                <c:ptCount val="48"/>
                <c:pt idx="0">
                  <c:v>238</c:v>
                </c:pt>
                <c:pt idx="1">
                  <c:v>317</c:v>
                </c:pt>
                <c:pt idx="2">
                  <c:v>565</c:v>
                </c:pt>
                <c:pt idx="3">
                  <c:v>623</c:v>
                </c:pt>
                <c:pt idx="4">
                  <c:v>583</c:v>
                </c:pt>
                <c:pt idx="5">
                  <c:v>637</c:v>
                </c:pt>
                <c:pt idx="6">
                  <c:v>699</c:v>
                </c:pt>
                <c:pt idx="7">
                  <c:v>456</c:v>
                </c:pt>
                <c:pt idx="8">
                  <c:v>410</c:v>
                </c:pt>
                <c:pt idx="9">
                  <c:v>260</c:v>
                </c:pt>
                <c:pt idx="10">
                  <c:v>448</c:v>
                </c:pt>
                <c:pt idx="11">
                  <c:v>528</c:v>
                </c:pt>
                <c:pt idx="12">
                  <c:v>702</c:v>
                </c:pt>
                <c:pt idx="13">
                  <c:v>1001</c:v>
                </c:pt>
                <c:pt idx="14">
                  <c:v>1251</c:v>
                </c:pt>
                <c:pt idx="15">
                  <c:v>936</c:v>
                </c:pt>
                <c:pt idx="16">
                  <c:v>1005</c:v>
                </c:pt>
                <c:pt idx="17">
                  <c:v>1441</c:v>
                </c:pt>
                <c:pt idx="18">
                  <c:v>1161</c:v>
                </c:pt>
                <c:pt idx="19">
                  <c:v>755</c:v>
                </c:pt>
                <c:pt idx="20">
                  <c:v>1106</c:v>
                </c:pt>
                <c:pt idx="21">
                  <c:v>1247</c:v>
                </c:pt>
                <c:pt idx="22">
                  <c:v>1326</c:v>
                </c:pt>
                <c:pt idx="23">
                  <c:v>1156</c:v>
                </c:pt>
                <c:pt idx="24">
                  <c:v>1278</c:v>
                </c:pt>
                <c:pt idx="25">
                  <c:v>763</c:v>
                </c:pt>
                <c:pt idx="26">
                  <c:v>429</c:v>
                </c:pt>
                <c:pt idx="27">
                  <c:v>541</c:v>
                </c:pt>
                <c:pt idx="28">
                  <c:v>458</c:v>
                </c:pt>
                <c:pt idx="29">
                  <c:v>610</c:v>
                </c:pt>
                <c:pt idx="30">
                  <c:v>546</c:v>
                </c:pt>
                <c:pt idx="31">
                  <c:v>444</c:v>
                </c:pt>
                <c:pt idx="32">
                  <c:v>366</c:v>
                </c:pt>
                <c:pt idx="33">
                  <c:v>332</c:v>
                </c:pt>
                <c:pt idx="34">
                  <c:v>277</c:v>
                </c:pt>
                <c:pt idx="35">
                  <c:v>272</c:v>
                </c:pt>
                <c:pt idx="36">
                  <c:v>310</c:v>
                </c:pt>
                <c:pt idx="37">
                  <c:v>236</c:v>
                </c:pt>
                <c:pt idx="38">
                  <c:v>248</c:v>
                </c:pt>
                <c:pt idx="39">
                  <c:v>600</c:v>
                </c:pt>
                <c:pt idx="40">
                  <c:v>943</c:v>
                </c:pt>
                <c:pt idx="41">
                  <c:v>757</c:v>
                </c:pt>
                <c:pt idx="42">
                  <c:v>626</c:v>
                </c:pt>
                <c:pt idx="43">
                  <c:v>933</c:v>
                </c:pt>
                <c:pt idx="44">
                  <c:v>688</c:v>
                </c:pt>
                <c:pt idx="45">
                  <c:v>797</c:v>
                </c:pt>
                <c:pt idx="46">
                  <c:v>798</c:v>
                </c:pt>
                <c:pt idx="47">
                  <c:v>644</c:v>
                </c:pt>
              </c:numCache>
            </c:numRef>
          </c:val>
          <c:smooth val="0"/>
        </c:ser>
        <c:dLbls>
          <c:showLegendKey val="0"/>
          <c:showVal val="0"/>
          <c:showCatName val="0"/>
          <c:showSerName val="0"/>
          <c:showPercent val="0"/>
          <c:showBubbleSize val="0"/>
        </c:dLbls>
        <c:marker val="1"/>
        <c:smooth val="0"/>
        <c:axId val="134691072"/>
        <c:axId val="134693248"/>
      </c:lineChart>
      <c:catAx>
        <c:axId val="134691072"/>
        <c:scaling>
          <c:orientation val="minMax"/>
        </c:scaling>
        <c:delete val="0"/>
        <c:axPos val="b"/>
        <c:title>
          <c:tx>
            <c:rich>
              <a:bodyPr/>
              <a:lstStyle/>
              <a:p>
                <a:pPr>
                  <a:defRPr sz="1600"/>
                </a:pPr>
                <a:r>
                  <a:rPr lang="en-CA" sz="1600"/>
                  <a:t>Years 1967 - 2014</a:t>
                </a:r>
              </a:p>
            </c:rich>
          </c:tx>
          <c:layout/>
          <c:overlay val="0"/>
        </c:title>
        <c:numFmt formatCode="General" sourceLinked="1"/>
        <c:majorTickMark val="none"/>
        <c:minorTickMark val="none"/>
        <c:tickLblPos val="nextTo"/>
        <c:txPr>
          <a:bodyPr rot="-3420000" vert="horz" anchor="t" anchorCtr="0"/>
          <a:lstStyle/>
          <a:p>
            <a:pPr>
              <a:defRPr sz="1050" b="1"/>
            </a:pPr>
            <a:endParaRPr lang="en-US"/>
          </a:p>
        </c:txPr>
        <c:crossAx val="134693248"/>
        <c:crossesAt val="0"/>
        <c:auto val="1"/>
        <c:lblAlgn val="ctr"/>
        <c:lblOffset val="100"/>
        <c:tickLblSkip val="2"/>
        <c:noMultiLvlLbl val="0"/>
      </c:catAx>
      <c:valAx>
        <c:axId val="134693248"/>
        <c:scaling>
          <c:orientation val="minMax"/>
        </c:scaling>
        <c:delete val="0"/>
        <c:axPos val="l"/>
        <c:title>
          <c:tx>
            <c:rich>
              <a:bodyPr/>
              <a:lstStyle/>
              <a:p>
                <a:pPr>
                  <a:defRPr sz="2000"/>
                </a:pPr>
                <a:r>
                  <a:rPr lang="en-US" sz="2000"/>
                  <a:t>Reports</a:t>
                </a:r>
              </a:p>
            </c:rich>
          </c:tx>
          <c:layout/>
          <c:overlay val="0"/>
        </c:title>
        <c:numFmt formatCode="0" sourceLinked="0"/>
        <c:majorTickMark val="out"/>
        <c:minorTickMark val="none"/>
        <c:tickLblPos val="nextTo"/>
        <c:txPr>
          <a:bodyPr/>
          <a:lstStyle/>
          <a:p>
            <a:pPr>
              <a:defRPr sz="1200" b="1"/>
            </a:pPr>
            <a:endParaRPr lang="en-US"/>
          </a:p>
        </c:txPr>
        <c:crossAx val="134691072"/>
        <c:crosses val="autoZero"/>
        <c:crossBetween val="between"/>
      </c:valAx>
      <c:valAx>
        <c:axId val="134695168"/>
        <c:scaling>
          <c:orientation val="minMax"/>
        </c:scaling>
        <c:delete val="0"/>
        <c:axPos val="r"/>
        <c:title>
          <c:tx>
            <c:rich>
              <a:bodyPr/>
              <a:lstStyle/>
              <a:p>
                <a:pPr>
                  <a:defRPr/>
                </a:pPr>
                <a:r>
                  <a:rPr lang="en-US" sz="2000" b="1" i="0" baseline="0"/>
                  <a:t>Expenditures Millions</a:t>
                </a:r>
                <a:endParaRPr lang="en-CA" sz="2000"/>
              </a:p>
            </c:rich>
          </c:tx>
          <c:layout/>
          <c:overlay val="0"/>
        </c:title>
        <c:numFmt formatCode="&quot;$&quot;#,##0" sourceLinked="0"/>
        <c:majorTickMark val="out"/>
        <c:minorTickMark val="none"/>
        <c:tickLblPos val="nextTo"/>
        <c:txPr>
          <a:bodyPr/>
          <a:lstStyle/>
          <a:p>
            <a:pPr>
              <a:defRPr sz="1400" b="1" i="0" baseline="0"/>
            </a:pPr>
            <a:endParaRPr lang="en-US"/>
          </a:p>
        </c:txPr>
        <c:crossAx val="134697728"/>
        <c:crosses val="max"/>
        <c:crossBetween val="between"/>
        <c:dispUnits>
          <c:builtInUnit val="millions"/>
        </c:dispUnits>
      </c:valAx>
      <c:catAx>
        <c:axId val="134697728"/>
        <c:scaling>
          <c:orientation val="minMax"/>
        </c:scaling>
        <c:delete val="1"/>
        <c:axPos val="b"/>
        <c:numFmt formatCode="General" sourceLinked="1"/>
        <c:majorTickMark val="out"/>
        <c:minorTickMark val="none"/>
        <c:tickLblPos val="none"/>
        <c:crossAx val="134695168"/>
        <c:crossesAt val="0"/>
        <c:auto val="1"/>
        <c:lblAlgn val="ctr"/>
        <c:lblOffset val="100"/>
        <c:noMultiLvlLbl val="0"/>
      </c:catAx>
    </c:plotArea>
    <c:legend>
      <c:legendPos val="l"/>
      <c:layout>
        <c:manualLayout>
          <c:xMode val="edge"/>
          <c:yMode val="edge"/>
          <c:x val="0.13987077156974517"/>
          <c:y val="0.1156950542472516"/>
          <c:w val="0.2108932563589187"/>
          <c:h val="0.12358745479395718"/>
        </c:manualLayout>
      </c:layout>
      <c:overlay val="1"/>
      <c:txPr>
        <a:bodyPr/>
        <a:lstStyle/>
        <a:p>
          <a:pPr>
            <a:defRPr sz="2000" b="1"/>
          </a:pPr>
          <a:endParaRPr lang="en-US"/>
        </a:p>
      </c:txPr>
    </c:legend>
    <c:plotVisOnly val="1"/>
    <c:dispBlanksAs val="gap"/>
    <c:showDLblsOverMax val="0"/>
  </c:chart>
  <c:spPr>
    <a:solidFill>
      <a:schemeClr val="bg1"/>
    </a:solidFill>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Assessment Report Values</a:t>
            </a:r>
          </a:p>
        </c:rich>
      </c:tx>
      <c:layout/>
      <c:overlay val="0"/>
    </c:title>
    <c:autoTitleDeleted val="0"/>
    <c:plotArea>
      <c:layout/>
      <c:barChart>
        <c:barDir val="col"/>
        <c:grouping val="clustered"/>
        <c:varyColors val="0"/>
        <c:ser>
          <c:idx val="2"/>
          <c:order val="1"/>
          <c:tx>
            <c:strRef>
              <c:f>[1]ARISstatsVSexpenditures!$C$2</c:f>
              <c:strCache>
                <c:ptCount val="1"/>
                <c:pt idx="0">
                  <c:v>Expenditures</c:v>
                </c:pt>
              </c:strCache>
            </c:strRef>
          </c:tx>
          <c:spPr>
            <a:solidFill>
              <a:schemeClr val="accent1"/>
            </a:solidFill>
          </c:spPr>
          <c:invertIfNegative val="0"/>
          <c:cat>
            <c:numRef>
              <c:f>[1]ARISstatsVSexpenditures!$A$23:$A$71</c:f>
              <c:numCache>
                <c:formatCode>General</c:formatCode>
                <c:ptCount val="49"/>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numCache>
            </c:numRef>
          </c:cat>
          <c:val>
            <c:numRef>
              <c:f>[1]ARISstatsVSexpenditures!$C$23:$C$71</c:f>
              <c:numCache>
                <c:formatCode>General</c:formatCode>
                <c:ptCount val="49"/>
                <c:pt idx="0">
                  <c:v>1145609.74</c:v>
                </c:pt>
                <c:pt idx="1">
                  <c:v>2002508.9799999995</c:v>
                </c:pt>
                <c:pt idx="2">
                  <c:v>3708701.29</c:v>
                </c:pt>
                <c:pt idx="3">
                  <c:v>3657249</c:v>
                </c:pt>
                <c:pt idx="4">
                  <c:v>3092406.5</c:v>
                </c:pt>
                <c:pt idx="5">
                  <c:v>3264326.92</c:v>
                </c:pt>
                <c:pt idx="6">
                  <c:v>4151369.71</c:v>
                </c:pt>
                <c:pt idx="7">
                  <c:v>7346880</c:v>
                </c:pt>
                <c:pt idx="8">
                  <c:v>7056990</c:v>
                </c:pt>
                <c:pt idx="9">
                  <c:v>6408094.379999999</c:v>
                </c:pt>
                <c:pt idx="10">
                  <c:v>8789772.1000000052</c:v>
                </c:pt>
                <c:pt idx="11">
                  <c:v>12146189.339999994</c:v>
                </c:pt>
                <c:pt idx="12">
                  <c:v>19867484.519999996</c:v>
                </c:pt>
                <c:pt idx="13">
                  <c:v>33232605.620000001</c:v>
                </c:pt>
                <c:pt idx="14">
                  <c:v>45780199.659999996</c:v>
                </c:pt>
                <c:pt idx="15">
                  <c:v>21914813.690000001</c:v>
                </c:pt>
                <c:pt idx="16">
                  <c:v>29558043.120000001</c:v>
                </c:pt>
                <c:pt idx="17">
                  <c:v>28194177.75</c:v>
                </c:pt>
                <c:pt idx="18">
                  <c:v>28479265.489999998</c:v>
                </c:pt>
                <c:pt idx="19">
                  <c:v>64667495.859999999</c:v>
                </c:pt>
                <c:pt idx="20">
                  <c:v>79445456.199999928</c:v>
                </c:pt>
                <c:pt idx="21">
                  <c:v>75695466.449999943</c:v>
                </c:pt>
                <c:pt idx="22">
                  <c:v>61298337.549999982</c:v>
                </c:pt>
                <c:pt idx="23">
                  <c:v>63785549.039999999</c:v>
                </c:pt>
                <c:pt idx="24">
                  <c:v>56128883.879999988</c:v>
                </c:pt>
                <c:pt idx="25">
                  <c:v>27060320.939999994</c:v>
                </c:pt>
                <c:pt idx="26">
                  <c:v>16830035.910000004</c:v>
                </c:pt>
                <c:pt idx="27">
                  <c:v>34903981.799999997</c:v>
                </c:pt>
                <c:pt idx="28">
                  <c:v>31442554.25</c:v>
                </c:pt>
                <c:pt idx="29">
                  <c:v>46654968.26000002</c:v>
                </c:pt>
                <c:pt idx="30">
                  <c:v>51679400.230000004</c:v>
                </c:pt>
                <c:pt idx="31">
                  <c:v>22463053.890000015</c:v>
                </c:pt>
                <c:pt idx="32">
                  <c:v>12172053.409999996</c:v>
                </c:pt>
                <c:pt idx="33">
                  <c:v>13606582.440000001</c:v>
                </c:pt>
                <c:pt idx="34">
                  <c:v>16013188.199999994</c:v>
                </c:pt>
                <c:pt idx="35">
                  <c:v>19377671.789999988</c:v>
                </c:pt>
                <c:pt idx="36">
                  <c:v>17286243.079999998</c:v>
                </c:pt>
                <c:pt idx="37">
                  <c:v>36834785.930000007</c:v>
                </c:pt>
                <c:pt idx="38">
                  <c:v>66482514.269999996</c:v>
                </c:pt>
                <c:pt idx="39">
                  <c:v>90340036.079999924</c:v>
                </c:pt>
                <c:pt idx="40">
                  <c:v>104155537.55000006</c:v>
                </c:pt>
                <c:pt idx="41">
                  <c:v>219467384.73000011</c:v>
                </c:pt>
                <c:pt idx="42">
                  <c:v>133812242.58999999</c:v>
                </c:pt>
                <c:pt idx="43">
                  <c:v>88382646.799999908</c:v>
                </c:pt>
                <c:pt idx="44">
                  <c:v>155072178.80999985</c:v>
                </c:pt>
                <c:pt idx="45">
                  <c:v>230064351.46999988</c:v>
                </c:pt>
                <c:pt idx="46">
                  <c:v>138573432.39000002</c:v>
                </c:pt>
                <c:pt idx="47">
                  <c:v>99571393.619999945</c:v>
                </c:pt>
                <c:pt idx="48">
                  <c:v>54009379.480000019</c:v>
                </c:pt>
              </c:numCache>
            </c:numRef>
          </c:val>
        </c:ser>
        <c:dLbls>
          <c:showLegendKey val="0"/>
          <c:showVal val="0"/>
          <c:showCatName val="0"/>
          <c:showSerName val="0"/>
          <c:showPercent val="0"/>
          <c:showBubbleSize val="0"/>
        </c:dLbls>
        <c:gapWidth val="26"/>
        <c:overlap val="-18"/>
        <c:axId val="133506176"/>
        <c:axId val="134740608"/>
      </c:barChart>
      <c:lineChart>
        <c:grouping val="standard"/>
        <c:varyColors val="0"/>
        <c:ser>
          <c:idx val="1"/>
          <c:order val="0"/>
          <c:tx>
            <c:strRef>
              <c:f>[1]ARISstatsVSexpenditures!$B$2</c:f>
              <c:strCache>
                <c:ptCount val="1"/>
                <c:pt idx="0">
                  <c:v>Reports</c:v>
                </c:pt>
              </c:strCache>
            </c:strRef>
          </c:tx>
          <c:marker>
            <c:symbol val="none"/>
          </c:marker>
          <c:cat>
            <c:numRef>
              <c:f>[1]ARISstatsVSexpenditures!$A$23:$A$71</c:f>
              <c:numCache>
                <c:formatCode>General</c:formatCode>
                <c:ptCount val="49"/>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numCache>
            </c:numRef>
          </c:cat>
          <c:val>
            <c:numRef>
              <c:f>[1]ARISstatsVSexpenditures!$B$23:$B$71</c:f>
              <c:numCache>
                <c:formatCode>General</c:formatCode>
                <c:ptCount val="49"/>
                <c:pt idx="0">
                  <c:v>238</c:v>
                </c:pt>
                <c:pt idx="1">
                  <c:v>317</c:v>
                </c:pt>
                <c:pt idx="2">
                  <c:v>569</c:v>
                </c:pt>
                <c:pt idx="3">
                  <c:v>624</c:v>
                </c:pt>
                <c:pt idx="4">
                  <c:v>585</c:v>
                </c:pt>
                <c:pt idx="5">
                  <c:v>637</c:v>
                </c:pt>
                <c:pt idx="6">
                  <c:v>699</c:v>
                </c:pt>
                <c:pt idx="7">
                  <c:v>456</c:v>
                </c:pt>
                <c:pt idx="8">
                  <c:v>416</c:v>
                </c:pt>
                <c:pt idx="9">
                  <c:v>437</c:v>
                </c:pt>
                <c:pt idx="10">
                  <c:v>475</c:v>
                </c:pt>
                <c:pt idx="11">
                  <c:v>575</c:v>
                </c:pt>
                <c:pt idx="12">
                  <c:v>848</c:v>
                </c:pt>
                <c:pt idx="13">
                  <c:v>1141</c:v>
                </c:pt>
                <c:pt idx="14">
                  <c:v>1177</c:v>
                </c:pt>
                <c:pt idx="15">
                  <c:v>733</c:v>
                </c:pt>
                <c:pt idx="16">
                  <c:v>1233</c:v>
                </c:pt>
                <c:pt idx="17">
                  <c:v>960</c:v>
                </c:pt>
                <c:pt idx="18">
                  <c:v>909</c:v>
                </c:pt>
                <c:pt idx="19">
                  <c:v>1334</c:v>
                </c:pt>
                <c:pt idx="20">
                  <c:v>1254</c:v>
                </c:pt>
                <c:pt idx="21">
                  <c:v>1271</c:v>
                </c:pt>
                <c:pt idx="22">
                  <c:v>1273</c:v>
                </c:pt>
                <c:pt idx="23">
                  <c:v>1243</c:v>
                </c:pt>
                <c:pt idx="24">
                  <c:v>1096</c:v>
                </c:pt>
                <c:pt idx="25">
                  <c:v>663</c:v>
                </c:pt>
                <c:pt idx="26">
                  <c:v>449</c:v>
                </c:pt>
                <c:pt idx="27">
                  <c:v>583</c:v>
                </c:pt>
                <c:pt idx="28">
                  <c:v>429</c:v>
                </c:pt>
                <c:pt idx="29">
                  <c:v>528</c:v>
                </c:pt>
                <c:pt idx="30">
                  <c:v>515</c:v>
                </c:pt>
                <c:pt idx="31">
                  <c:v>439</c:v>
                </c:pt>
                <c:pt idx="32">
                  <c:v>335</c:v>
                </c:pt>
                <c:pt idx="33">
                  <c:v>292</c:v>
                </c:pt>
                <c:pt idx="34">
                  <c:v>310</c:v>
                </c:pt>
                <c:pt idx="35">
                  <c:v>285</c:v>
                </c:pt>
                <c:pt idx="36">
                  <c:v>249</c:v>
                </c:pt>
                <c:pt idx="37">
                  <c:v>305</c:v>
                </c:pt>
                <c:pt idx="38">
                  <c:v>479</c:v>
                </c:pt>
                <c:pt idx="39">
                  <c:v>688</c:v>
                </c:pt>
                <c:pt idx="40">
                  <c:v>761</c:v>
                </c:pt>
                <c:pt idx="41">
                  <c:v>965</c:v>
                </c:pt>
                <c:pt idx="42">
                  <c:v>704</c:v>
                </c:pt>
                <c:pt idx="43">
                  <c:v>699</c:v>
                </c:pt>
                <c:pt idx="44">
                  <c:v>750</c:v>
                </c:pt>
                <c:pt idx="45">
                  <c:v>881</c:v>
                </c:pt>
                <c:pt idx="46">
                  <c:v>809</c:v>
                </c:pt>
                <c:pt idx="47">
                  <c:v>617</c:v>
                </c:pt>
                <c:pt idx="48">
                  <c:v>553</c:v>
                </c:pt>
              </c:numCache>
            </c:numRef>
          </c:val>
          <c:smooth val="0"/>
        </c:ser>
        <c:dLbls>
          <c:showLegendKey val="0"/>
          <c:showVal val="0"/>
          <c:showCatName val="0"/>
          <c:showSerName val="0"/>
          <c:showPercent val="0"/>
          <c:showBubbleSize val="0"/>
        </c:dLbls>
        <c:marker val="1"/>
        <c:smooth val="0"/>
        <c:axId val="134732416"/>
        <c:axId val="134738688"/>
      </c:lineChart>
      <c:catAx>
        <c:axId val="134732416"/>
        <c:scaling>
          <c:orientation val="minMax"/>
        </c:scaling>
        <c:delete val="0"/>
        <c:axPos val="b"/>
        <c:title>
          <c:tx>
            <c:rich>
              <a:bodyPr/>
              <a:lstStyle/>
              <a:p>
                <a:pPr>
                  <a:defRPr sz="1600"/>
                </a:pPr>
                <a:r>
                  <a:rPr lang="en-CA" sz="1600"/>
                  <a:t>Years 1967 - 2015</a:t>
                </a:r>
              </a:p>
            </c:rich>
          </c:tx>
          <c:layout/>
          <c:overlay val="0"/>
        </c:title>
        <c:numFmt formatCode="General" sourceLinked="1"/>
        <c:majorTickMark val="none"/>
        <c:minorTickMark val="none"/>
        <c:tickLblPos val="nextTo"/>
        <c:txPr>
          <a:bodyPr rot="-3420000" vert="horz" anchor="t" anchorCtr="0"/>
          <a:lstStyle/>
          <a:p>
            <a:pPr>
              <a:defRPr sz="1050" b="1"/>
            </a:pPr>
            <a:endParaRPr lang="en-US"/>
          </a:p>
        </c:txPr>
        <c:crossAx val="134738688"/>
        <c:crossesAt val="0"/>
        <c:auto val="1"/>
        <c:lblAlgn val="ctr"/>
        <c:lblOffset val="100"/>
        <c:tickLblSkip val="2"/>
        <c:noMultiLvlLbl val="0"/>
      </c:catAx>
      <c:valAx>
        <c:axId val="134738688"/>
        <c:scaling>
          <c:orientation val="minMax"/>
        </c:scaling>
        <c:delete val="0"/>
        <c:axPos val="l"/>
        <c:title>
          <c:tx>
            <c:rich>
              <a:bodyPr/>
              <a:lstStyle/>
              <a:p>
                <a:pPr>
                  <a:defRPr sz="2000"/>
                </a:pPr>
                <a:r>
                  <a:rPr lang="en-US" sz="2000"/>
                  <a:t>Reports</a:t>
                </a:r>
              </a:p>
            </c:rich>
          </c:tx>
          <c:layout/>
          <c:overlay val="0"/>
        </c:title>
        <c:numFmt formatCode="0" sourceLinked="0"/>
        <c:majorTickMark val="out"/>
        <c:minorTickMark val="none"/>
        <c:tickLblPos val="nextTo"/>
        <c:txPr>
          <a:bodyPr/>
          <a:lstStyle/>
          <a:p>
            <a:pPr>
              <a:defRPr sz="1200" b="1"/>
            </a:pPr>
            <a:endParaRPr lang="en-US"/>
          </a:p>
        </c:txPr>
        <c:crossAx val="134732416"/>
        <c:crosses val="autoZero"/>
        <c:crossBetween val="between"/>
      </c:valAx>
      <c:valAx>
        <c:axId val="134740608"/>
        <c:scaling>
          <c:orientation val="minMax"/>
        </c:scaling>
        <c:delete val="0"/>
        <c:axPos val="r"/>
        <c:title>
          <c:tx>
            <c:rich>
              <a:bodyPr/>
              <a:lstStyle/>
              <a:p>
                <a:pPr>
                  <a:defRPr/>
                </a:pPr>
                <a:r>
                  <a:rPr lang="en-US" sz="2000" b="1" i="0" baseline="0"/>
                  <a:t>Expenditures Millions</a:t>
                </a:r>
                <a:endParaRPr lang="en-CA" sz="2000"/>
              </a:p>
            </c:rich>
          </c:tx>
          <c:layout/>
          <c:overlay val="0"/>
        </c:title>
        <c:numFmt formatCode="&quot;$&quot;#,##0" sourceLinked="0"/>
        <c:majorTickMark val="out"/>
        <c:minorTickMark val="none"/>
        <c:tickLblPos val="nextTo"/>
        <c:txPr>
          <a:bodyPr/>
          <a:lstStyle/>
          <a:p>
            <a:pPr>
              <a:defRPr sz="1400" b="1" i="0" baseline="0"/>
            </a:pPr>
            <a:endParaRPr lang="en-US"/>
          </a:p>
        </c:txPr>
        <c:crossAx val="133506176"/>
        <c:crosses val="max"/>
        <c:crossBetween val="between"/>
        <c:dispUnits>
          <c:builtInUnit val="millions"/>
        </c:dispUnits>
      </c:valAx>
      <c:catAx>
        <c:axId val="133506176"/>
        <c:scaling>
          <c:orientation val="minMax"/>
        </c:scaling>
        <c:delete val="1"/>
        <c:axPos val="b"/>
        <c:numFmt formatCode="General" sourceLinked="1"/>
        <c:majorTickMark val="out"/>
        <c:minorTickMark val="none"/>
        <c:tickLblPos val="none"/>
        <c:crossAx val="134740608"/>
        <c:crossesAt val="0"/>
        <c:auto val="1"/>
        <c:lblAlgn val="ctr"/>
        <c:lblOffset val="100"/>
        <c:noMultiLvlLbl val="0"/>
      </c:catAx>
    </c:plotArea>
    <c:legend>
      <c:legendPos val="l"/>
      <c:layout>
        <c:manualLayout>
          <c:xMode val="edge"/>
          <c:yMode val="edge"/>
          <c:x val="0.13987077156974517"/>
          <c:y val="0.1156950542472516"/>
          <c:w val="0.2108932563589187"/>
          <c:h val="0.12358745479395718"/>
        </c:manualLayout>
      </c:layout>
      <c:overlay val="1"/>
      <c:txPr>
        <a:bodyPr/>
        <a:lstStyle/>
        <a:p>
          <a:pPr>
            <a:defRPr sz="2000" b="1"/>
          </a:pPr>
          <a:endParaRPr lang="en-US"/>
        </a:p>
      </c:txPr>
    </c:legend>
    <c:plotVisOnly val="1"/>
    <c:dispBlanksAs val="gap"/>
    <c:showDLblsOverMax val="0"/>
  </c:chart>
  <c:spPr>
    <a:solidFill>
      <a:schemeClr val="bg1"/>
    </a:solidFill>
  </c:spPr>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a:t>Assessment Report Values</a:t>
            </a:r>
          </a:p>
        </c:rich>
      </c:tx>
      <c:layout/>
      <c:overlay val="0"/>
    </c:title>
    <c:autoTitleDeleted val="0"/>
    <c:plotArea>
      <c:layout/>
      <c:barChart>
        <c:barDir val="col"/>
        <c:grouping val="clustered"/>
        <c:varyColors val="0"/>
        <c:ser>
          <c:idx val="2"/>
          <c:order val="1"/>
          <c:tx>
            <c:strRef>
              <c:f>[2]ARISstatsVSexpenditures!$C$2</c:f>
              <c:strCache>
                <c:ptCount val="1"/>
                <c:pt idx="0">
                  <c:v>Expenditures</c:v>
                </c:pt>
              </c:strCache>
            </c:strRef>
          </c:tx>
          <c:spPr>
            <a:solidFill>
              <a:schemeClr val="accent1"/>
            </a:solidFill>
          </c:spPr>
          <c:invertIfNegative val="0"/>
          <c:cat>
            <c:numRef>
              <c:f>[2]ARISstatsVSexpenditures!$A$24:$A$73</c:f>
              <c:numCache>
                <c:formatCode>General</c:formatCode>
                <c:ptCount val="50"/>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numCache>
            </c:numRef>
          </c:cat>
          <c:val>
            <c:numRef>
              <c:f>[2]ARISstatsVSexpenditures!$C$24:$C$73</c:f>
              <c:numCache>
                <c:formatCode>"$"#,##0_);[Red]\("$"#,##0\)</c:formatCode>
                <c:ptCount val="50"/>
                <c:pt idx="0">
                  <c:v>1145609.74</c:v>
                </c:pt>
                <c:pt idx="1">
                  <c:v>2002508.98</c:v>
                </c:pt>
                <c:pt idx="2">
                  <c:v>3687962.36</c:v>
                </c:pt>
                <c:pt idx="3">
                  <c:v>3658649</c:v>
                </c:pt>
                <c:pt idx="4">
                  <c:v>3137298.75</c:v>
                </c:pt>
                <c:pt idx="5">
                  <c:v>3270328.72</c:v>
                </c:pt>
                <c:pt idx="6">
                  <c:v>4145969.71</c:v>
                </c:pt>
                <c:pt idx="7">
                  <c:v>7346880</c:v>
                </c:pt>
                <c:pt idx="8">
                  <c:v>7053990</c:v>
                </c:pt>
                <c:pt idx="9">
                  <c:v>6406094.3799999999</c:v>
                </c:pt>
                <c:pt idx="10">
                  <c:v>8671972.0999999996</c:v>
                </c:pt>
                <c:pt idx="11">
                  <c:v>12146056.34</c:v>
                </c:pt>
                <c:pt idx="12">
                  <c:v>20502117.890000001</c:v>
                </c:pt>
                <c:pt idx="13">
                  <c:v>33329341.879999999</c:v>
                </c:pt>
                <c:pt idx="14">
                  <c:v>45796883.68</c:v>
                </c:pt>
                <c:pt idx="15">
                  <c:v>21918152.390000001</c:v>
                </c:pt>
                <c:pt idx="16">
                  <c:v>29552423.120000001</c:v>
                </c:pt>
                <c:pt idx="17">
                  <c:v>28203040.75</c:v>
                </c:pt>
                <c:pt idx="18">
                  <c:v>28602458.120000001</c:v>
                </c:pt>
                <c:pt idx="19">
                  <c:v>64993356.890000001</c:v>
                </c:pt>
                <c:pt idx="20">
                  <c:v>80252074.859999999</c:v>
                </c:pt>
                <c:pt idx="21">
                  <c:v>75816614.900000006</c:v>
                </c:pt>
                <c:pt idx="22">
                  <c:v>61177189.100000001</c:v>
                </c:pt>
                <c:pt idx="23">
                  <c:v>63785549.039999999</c:v>
                </c:pt>
                <c:pt idx="24">
                  <c:v>56146292.740000002</c:v>
                </c:pt>
                <c:pt idx="25">
                  <c:v>27066622.300000001</c:v>
                </c:pt>
                <c:pt idx="26">
                  <c:v>16823734.550000001</c:v>
                </c:pt>
                <c:pt idx="27">
                  <c:v>35103981.789999999</c:v>
                </c:pt>
                <c:pt idx="28">
                  <c:v>33103265.25</c:v>
                </c:pt>
                <c:pt idx="29">
                  <c:v>47249131.259999998</c:v>
                </c:pt>
                <c:pt idx="30">
                  <c:v>51698318.829999998</c:v>
                </c:pt>
                <c:pt idx="31">
                  <c:v>22499156.890000001</c:v>
                </c:pt>
                <c:pt idx="32">
                  <c:v>12135950.41</c:v>
                </c:pt>
                <c:pt idx="33">
                  <c:v>13606582.439999999</c:v>
                </c:pt>
                <c:pt idx="34">
                  <c:v>15903870.5</c:v>
                </c:pt>
                <c:pt idx="35">
                  <c:v>19377671.789999999</c:v>
                </c:pt>
                <c:pt idx="36">
                  <c:v>17290804.989999998</c:v>
                </c:pt>
                <c:pt idx="37">
                  <c:v>36834785.93</c:v>
                </c:pt>
                <c:pt idx="38">
                  <c:v>67534959.269999996</c:v>
                </c:pt>
                <c:pt idx="39">
                  <c:v>90335474.170000002</c:v>
                </c:pt>
                <c:pt idx="40">
                  <c:v>104155537.55</c:v>
                </c:pt>
                <c:pt idx="41">
                  <c:v>219547384.72999999</c:v>
                </c:pt>
                <c:pt idx="42">
                  <c:v>133812242.59</c:v>
                </c:pt>
                <c:pt idx="43">
                  <c:v>88397859.239999995</c:v>
                </c:pt>
                <c:pt idx="44">
                  <c:v>155667554.50999999</c:v>
                </c:pt>
                <c:pt idx="45">
                  <c:v>229749563.00999999</c:v>
                </c:pt>
                <c:pt idx="46">
                  <c:v>138692867.03999999</c:v>
                </c:pt>
                <c:pt idx="47">
                  <c:v>100689405.36</c:v>
                </c:pt>
                <c:pt idx="48">
                  <c:v>64369978.380000003</c:v>
                </c:pt>
                <c:pt idx="49">
                  <c:v>64123341.369999997</c:v>
                </c:pt>
              </c:numCache>
            </c:numRef>
          </c:val>
        </c:ser>
        <c:dLbls>
          <c:showLegendKey val="0"/>
          <c:showVal val="0"/>
          <c:showCatName val="0"/>
          <c:showSerName val="0"/>
          <c:showPercent val="0"/>
          <c:showBubbleSize val="0"/>
        </c:dLbls>
        <c:gapWidth val="26"/>
        <c:overlap val="-18"/>
        <c:axId val="135954816"/>
        <c:axId val="135952256"/>
      </c:barChart>
      <c:lineChart>
        <c:grouping val="standard"/>
        <c:varyColors val="0"/>
        <c:ser>
          <c:idx val="1"/>
          <c:order val="0"/>
          <c:tx>
            <c:strRef>
              <c:f>[2]ARISstatsVSexpenditures!$B$2</c:f>
              <c:strCache>
                <c:ptCount val="1"/>
                <c:pt idx="0">
                  <c:v>Reports</c:v>
                </c:pt>
              </c:strCache>
            </c:strRef>
          </c:tx>
          <c:marker>
            <c:symbol val="none"/>
          </c:marker>
          <c:cat>
            <c:numRef>
              <c:f>[2]ARISstatsVSexpenditures!$A$24:$A$73</c:f>
              <c:numCache>
                <c:formatCode>General</c:formatCode>
                <c:ptCount val="50"/>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numCache>
            </c:numRef>
          </c:cat>
          <c:val>
            <c:numRef>
              <c:f>[2]ARISstatsVSexpenditures!$B$24:$B$73</c:f>
              <c:numCache>
                <c:formatCode>General</c:formatCode>
                <c:ptCount val="50"/>
                <c:pt idx="0">
                  <c:v>240</c:v>
                </c:pt>
                <c:pt idx="1">
                  <c:v>317</c:v>
                </c:pt>
                <c:pt idx="2">
                  <c:v>565</c:v>
                </c:pt>
                <c:pt idx="3">
                  <c:v>623</c:v>
                </c:pt>
                <c:pt idx="4">
                  <c:v>583</c:v>
                </c:pt>
                <c:pt idx="5">
                  <c:v>637</c:v>
                </c:pt>
                <c:pt idx="6">
                  <c:v>699</c:v>
                </c:pt>
                <c:pt idx="7">
                  <c:v>456</c:v>
                </c:pt>
                <c:pt idx="8">
                  <c:v>410</c:v>
                </c:pt>
                <c:pt idx="9">
                  <c:v>260</c:v>
                </c:pt>
                <c:pt idx="10">
                  <c:v>448</c:v>
                </c:pt>
                <c:pt idx="11">
                  <c:v>528</c:v>
                </c:pt>
                <c:pt idx="12">
                  <c:v>702</c:v>
                </c:pt>
                <c:pt idx="13">
                  <c:v>1001</c:v>
                </c:pt>
                <c:pt idx="14">
                  <c:v>1251</c:v>
                </c:pt>
                <c:pt idx="15">
                  <c:v>936</c:v>
                </c:pt>
                <c:pt idx="16">
                  <c:v>1005</c:v>
                </c:pt>
                <c:pt idx="17">
                  <c:v>1441</c:v>
                </c:pt>
                <c:pt idx="18">
                  <c:v>1161</c:v>
                </c:pt>
                <c:pt idx="19">
                  <c:v>755</c:v>
                </c:pt>
                <c:pt idx="20">
                  <c:v>1106</c:v>
                </c:pt>
                <c:pt idx="21">
                  <c:v>1247</c:v>
                </c:pt>
                <c:pt idx="22">
                  <c:v>1326</c:v>
                </c:pt>
                <c:pt idx="23">
                  <c:v>1156</c:v>
                </c:pt>
                <c:pt idx="24">
                  <c:v>1278</c:v>
                </c:pt>
                <c:pt idx="25">
                  <c:v>763</c:v>
                </c:pt>
                <c:pt idx="26">
                  <c:v>429</c:v>
                </c:pt>
                <c:pt idx="27">
                  <c:v>541</c:v>
                </c:pt>
                <c:pt idx="28">
                  <c:v>458</c:v>
                </c:pt>
                <c:pt idx="29">
                  <c:v>610</c:v>
                </c:pt>
                <c:pt idx="30">
                  <c:v>546</c:v>
                </c:pt>
                <c:pt idx="31">
                  <c:v>444</c:v>
                </c:pt>
                <c:pt idx="32">
                  <c:v>366</c:v>
                </c:pt>
                <c:pt idx="33">
                  <c:v>332</c:v>
                </c:pt>
                <c:pt idx="34">
                  <c:v>277</c:v>
                </c:pt>
                <c:pt idx="35">
                  <c:v>272</c:v>
                </c:pt>
                <c:pt idx="36">
                  <c:v>310</c:v>
                </c:pt>
                <c:pt idx="37">
                  <c:v>236</c:v>
                </c:pt>
                <c:pt idx="38">
                  <c:v>248</c:v>
                </c:pt>
                <c:pt idx="39">
                  <c:v>600</c:v>
                </c:pt>
                <c:pt idx="40">
                  <c:v>943</c:v>
                </c:pt>
                <c:pt idx="41">
                  <c:v>757</c:v>
                </c:pt>
                <c:pt idx="42">
                  <c:v>626</c:v>
                </c:pt>
                <c:pt idx="43">
                  <c:v>933</c:v>
                </c:pt>
                <c:pt idx="44">
                  <c:v>688</c:v>
                </c:pt>
                <c:pt idx="45">
                  <c:v>797</c:v>
                </c:pt>
                <c:pt idx="46">
                  <c:v>798</c:v>
                </c:pt>
                <c:pt idx="47">
                  <c:v>644</c:v>
                </c:pt>
                <c:pt idx="48">
                  <c:v>751</c:v>
                </c:pt>
                <c:pt idx="49">
                  <c:v>740</c:v>
                </c:pt>
              </c:numCache>
            </c:numRef>
          </c:val>
          <c:smooth val="0"/>
        </c:ser>
        <c:dLbls>
          <c:showLegendKey val="0"/>
          <c:showVal val="0"/>
          <c:showCatName val="0"/>
          <c:showSerName val="0"/>
          <c:showPercent val="0"/>
          <c:showBubbleSize val="0"/>
        </c:dLbls>
        <c:marker val="1"/>
        <c:smooth val="0"/>
        <c:axId val="135935872"/>
        <c:axId val="135950336"/>
      </c:lineChart>
      <c:catAx>
        <c:axId val="135935872"/>
        <c:scaling>
          <c:orientation val="minMax"/>
        </c:scaling>
        <c:delete val="0"/>
        <c:axPos val="b"/>
        <c:title>
          <c:tx>
            <c:rich>
              <a:bodyPr/>
              <a:lstStyle/>
              <a:p>
                <a:pPr>
                  <a:defRPr sz="1600"/>
                </a:pPr>
                <a:r>
                  <a:rPr lang="en-CA" sz="1600"/>
                  <a:t>Years 1967 - 2016</a:t>
                </a:r>
              </a:p>
            </c:rich>
          </c:tx>
          <c:layout/>
          <c:overlay val="0"/>
        </c:title>
        <c:numFmt formatCode="General" sourceLinked="1"/>
        <c:majorTickMark val="none"/>
        <c:minorTickMark val="none"/>
        <c:tickLblPos val="nextTo"/>
        <c:txPr>
          <a:bodyPr rot="-3420000" vert="horz" anchor="t" anchorCtr="0"/>
          <a:lstStyle/>
          <a:p>
            <a:pPr>
              <a:defRPr sz="1050" b="1"/>
            </a:pPr>
            <a:endParaRPr lang="en-US"/>
          </a:p>
        </c:txPr>
        <c:crossAx val="135950336"/>
        <c:crossesAt val="0"/>
        <c:auto val="1"/>
        <c:lblAlgn val="ctr"/>
        <c:lblOffset val="100"/>
        <c:tickLblSkip val="2"/>
        <c:noMultiLvlLbl val="0"/>
      </c:catAx>
      <c:valAx>
        <c:axId val="135950336"/>
        <c:scaling>
          <c:orientation val="minMax"/>
        </c:scaling>
        <c:delete val="0"/>
        <c:axPos val="l"/>
        <c:title>
          <c:tx>
            <c:rich>
              <a:bodyPr/>
              <a:lstStyle/>
              <a:p>
                <a:pPr>
                  <a:defRPr sz="2000"/>
                </a:pPr>
                <a:r>
                  <a:rPr lang="en-US" sz="2000"/>
                  <a:t>Reports</a:t>
                </a:r>
              </a:p>
            </c:rich>
          </c:tx>
          <c:layout/>
          <c:overlay val="0"/>
        </c:title>
        <c:numFmt formatCode="0" sourceLinked="0"/>
        <c:majorTickMark val="out"/>
        <c:minorTickMark val="none"/>
        <c:tickLblPos val="nextTo"/>
        <c:txPr>
          <a:bodyPr/>
          <a:lstStyle/>
          <a:p>
            <a:pPr>
              <a:defRPr sz="1200" b="1"/>
            </a:pPr>
            <a:endParaRPr lang="en-US"/>
          </a:p>
        </c:txPr>
        <c:crossAx val="135935872"/>
        <c:crosses val="autoZero"/>
        <c:crossBetween val="between"/>
      </c:valAx>
      <c:valAx>
        <c:axId val="135952256"/>
        <c:scaling>
          <c:orientation val="minMax"/>
        </c:scaling>
        <c:delete val="0"/>
        <c:axPos val="r"/>
        <c:title>
          <c:tx>
            <c:rich>
              <a:bodyPr/>
              <a:lstStyle/>
              <a:p>
                <a:pPr>
                  <a:defRPr/>
                </a:pPr>
                <a:r>
                  <a:rPr lang="en-US" sz="2000" b="1" i="0" baseline="0"/>
                  <a:t>Expenditures Millions</a:t>
                </a:r>
                <a:endParaRPr lang="en-CA" sz="2000"/>
              </a:p>
            </c:rich>
          </c:tx>
          <c:layout/>
          <c:overlay val="0"/>
        </c:title>
        <c:numFmt formatCode="&quot;$&quot;#,##0" sourceLinked="0"/>
        <c:majorTickMark val="out"/>
        <c:minorTickMark val="none"/>
        <c:tickLblPos val="nextTo"/>
        <c:txPr>
          <a:bodyPr/>
          <a:lstStyle/>
          <a:p>
            <a:pPr>
              <a:defRPr sz="1400" b="1" i="0" baseline="0"/>
            </a:pPr>
            <a:endParaRPr lang="en-US"/>
          </a:p>
        </c:txPr>
        <c:crossAx val="135954816"/>
        <c:crosses val="max"/>
        <c:crossBetween val="between"/>
        <c:dispUnits>
          <c:builtInUnit val="millions"/>
        </c:dispUnits>
      </c:valAx>
      <c:catAx>
        <c:axId val="135954816"/>
        <c:scaling>
          <c:orientation val="minMax"/>
        </c:scaling>
        <c:delete val="1"/>
        <c:axPos val="b"/>
        <c:numFmt formatCode="General" sourceLinked="1"/>
        <c:majorTickMark val="out"/>
        <c:minorTickMark val="none"/>
        <c:tickLblPos val="none"/>
        <c:crossAx val="135952256"/>
        <c:crossesAt val="0"/>
        <c:auto val="1"/>
        <c:lblAlgn val="ctr"/>
        <c:lblOffset val="100"/>
        <c:noMultiLvlLbl val="0"/>
      </c:catAx>
    </c:plotArea>
    <c:legend>
      <c:legendPos val="l"/>
      <c:layout>
        <c:manualLayout>
          <c:xMode val="edge"/>
          <c:yMode val="edge"/>
          <c:x val="0.13987077156974517"/>
          <c:y val="0.1156950542472516"/>
          <c:w val="0.2108932563589187"/>
          <c:h val="0.12358745479395718"/>
        </c:manualLayout>
      </c:layout>
      <c:overlay val="1"/>
      <c:txPr>
        <a:bodyPr/>
        <a:lstStyle/>
        <a:p>
          <a:pPr>
            <a:defRPr sz="2000" b="1"/>
          </a:pPr>
          <a:endParaRPr lang="en-US"/>
        </a:p>
      </c:txPr>
    </c:legend>
    <c:plotVisOnly val="1"/>
    <c:dispBlanksAs val="gap"/>
    <c:showDLblsOverMax val="0"/>
  </c:chart>
  <c:spPr>
    <a:solidFill>
      <a:schemeClr val="bg1"/>
    </a:solidFill>
  </c:sp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247649</xdr:colOff>
      <xdr:row>27</xdr:row>
      <xdr:rowOff>190499</xdr:rowOff>
    </xdr:from>
    <xdr:to>
      <xdr:col>19</xdr:col>
      <xdr:colOff>66674</xdr:colOff>
      <xdr:row>60</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247649</xdr:colOff>
      <xdr:row>27</xdr:row>
      <xdr:rowOff>190499</xdr:rowOff>
    </xdr:from>
    <xdr:to>
      <xdr:col>19</xdr:col>
      <xdr:colOff>66674</xdr:colOff>
      <xdr:row>60</xdr:row>
      <xdr:rowOff>104774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247649</xdr:colOff>
      <xdr:row>27</xdr:row>
      <xdr:rowOff>190499</xdr:rowOff>
    </xdr:from>
    <xdr:to>
      <xdr:col>19</xdr:col>
      <xdr:colOff>66674</xdr:colOff>
      <xdr:row>60</xdr:row>
      <xdr:rowOff>104774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baseStatsJan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baseStatsAug_2016s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ISstatsVSexpenditures"/>
      <sheetName val="ARISstatsChart"/>
      <sheetName val="ARISstats"/>
      <sheetName val="arismap"/>
      <sheetName val="MINFILE"/>
      <sheetName val="COALFILE"/>
      <sheetName val="Property File"/>
      <sheetName val="RGS"/>
      <sheetName val="RGS Table"/>
    </sheetNames>
    <sheetDataSet>
      <sheetData sheetId="0">
        <row r="2">
          <cell r="B2" t="str">
            <v>Reports</v>
          </cell>
          <cell r="C2" t="str">
            <v>Expenditures</v>
          </cell>
        </row>
        <row r="23">
          <cell r="A23">
            <v>1967</v>
          </cell>
          <cell r="B23">
            <v>238</v>
          </cell>
          <cell r="C23">
            <v>1145609.74</v>
          </cell>
        </row>
        <row r="24">
          <cell r="A24">
            <v>1968</v>
          </cell>
          <cell r="B24">
            <v>317</v>
          </cell>
          <cell r="C24">
            <v>2002508.9799999995</v>
          </cell>
        </row>
        <row r="25">
          <cell r="A25">
            <v>1969</v>
          </cell>
          <cell r="B25">
            <v>569</v>
          </cell>
          <cell r="C25">
            <v>3708701.29</v>
          </cell>
        </row>
        <row r="26">
          <cell r="A26">
            <v>1970</v>
          </cell>
          <cell r="B26">
            <v>624</v>
          </cell>
          <cell r="C26">
            <v>3657249</v>
          </cell>
        </row>
        <row r="27">
          <cell r="A27">
            <v>1971</v>
          </cell>
          <cell r="B27">
            <v>585</v>
          </cell>
          <cell r="C27">
            <v>3092406.5</v>
          </cell>
        </row>
        <row r="28">
          <cell r="A28">
            <v>1972</v>
          </cell>
          <cell r="B28">
            <v>637</v>
          </cell>
          <cell r="C28">
            <v>3264326.92</v>
          </cell>
        </row>
        <row r="29">
          <cell r="A29">
            <v>1973</v>
          </cell>
          <cell r="B29">
            <v>699</v>
          </cell>
          <cell r="C29">
            <v>4151369.71</v>
          </cell>
        </row>
        <row r="30">
          <cell r="A30">
            <v>1974</v>
          </cell>
          <cell r="B30">
            <v>456</v>
          </cell>
          <cell r="C30">
            <v>7346880</v>
          </cell>
        </row>
        <row r="31">
          <cell r="A31">
            <v>1975</v>
          </cell>
          <cell r="B31">
            <v>416</v>
          </cell>
          <cell r="C31">
            <v>7056990</v>
          </cell>
        </row>
        <row r="32">
          <cell r="A32">
            <v>1976</v>
          </cell>
          <cell r="B32">
            <v>437</v>
          </cell>
          <cell r="C32">
            <v>6408094.379999999</v>
          </cell>
        </row>
        <row r="33">
          <cell r="A33">
            <v>1977</v>
          </cell>
          <cell r="B33">
            <v>475</v>
          </cell>
          <cell r="C33">
            <v>8789772.1000000052</v>
          </cell>
        </row>
        <row r="34">
          <cell r="A34">
            <v>1978</v>
          </cell>
          <cell r="B34">
            <v>575</v>
          </cell>
          <cell r="C34">
            <v>12146189.339999994</v>
          </cell>
        </row>
        <row r="35">
          <cell r="A35">
            <v>1979</v>
          </cell>
          <cell r="B35">
            <v>848</v>
          </cell>
          <cell r="C35">
            <v>19867484.519999996</v>
          </cell>
        </row>
        <row r="36">
          <cell r="A36">
            <v>1980</v>
          </cell>
          <cell r="B36">
            <v>1141</v>
          </cell>
          <cell r="C36">
            <v>33232605.620000001</v>
          </cell>
        </row>
        <row r="37">
          <cell r="A37">
            <v>1981</v>
          </cell>
          <cell r="B37">
            <v>1177</v>
          </cell>
          <cell r="C37">
            <v>45780199.659999996</v>
          </cell>
        </row>
        <row r="38">
          <cell r="A38">
            <v>1982</v>
          </cell>
          <cell r="B38">
            <v>733</v>
          </cell>
          <cell r="C38">
            <v>21914813.690000001</v>
          </cell>
        </row>
        <row r="39">
          <cell r="A39">
            <v>1983</v>
          </cell>
          <cell r="B39">
            <v>1233</v>
          </cell>
          <cell r="C39">
            <v>29558043.120000001</v>
          </cell>
        </row>
        <row r="40">
          <cell r="A40">
            <v>1984</v>
          </cell>
          <cell r="B40">
            <v>960</v>
          </cell>
          <cell r="C40">
            <v>28194177.75</v>
          </cell>
        </row>
        <row r="41">
          <cell r="A41">
            <v>1985</v>
          </cell>
          <cell r="B41">
            <v>909</v>
          </cell>
          <cell r="C41">
            <v>28479265.489999998</v>
          </cell>
        </row>
        <row r="42">
          <cell r="A42">
            <v>1986</v>
          </cell>
          <cell r="B42">
            <v>1334</v>
          </cell>
          <cell r="C42">
            <v>64667495.859999999</v>
          </cell>
        </row>
        <row r="43">
          <cell r="A43">
            <v>1987</v>
          </cell>
          <cell r="B43">
            <v>1254</v>
          </cell>
          <cell r="C43">
            <v>79445456.199999928</v>
          </cell>
        </row>
        <row r="44">
          <cell r="A44">
            <v>1988</v>
          </cell>
          <cell r="B44">
            <v>1271</v>
          </cell>
          <cell r="C44">
            <v>75695466.449999943</v>
          </cell>
        </row>
        <row r="45">
          <cell r="A45">
            <v>1989</v>
          </cell>
          <cell r="B45">
            <v>1273</v>
          </cell>
          <cell r="C45">
            <v>61298337.549999982</v>
          </cell>
        </row>
        <row r="46">
          <cell r="A46">
            <v>1990</v>
          </cell>
          <cell r="B46">
            <v>1243</v>
          </cell>
          <cell r="C46">
            <v>63785549.039999999</v>
          </cell>
        </row>
        <row r="47">
          <cell r="A47">
            <v>1991</v>
          </cell>
          <cell r="B47">
            <v>1096</v>
          </cell>
          <cell r="C47">
            <v>56128883.879999988</v>
          </cell>
        </row>
        <row r="48">
          <cell r="A48">
            <v>1992</v>
          </cell>
          <cell r="B48">
            <v>663</v>
          </cell>
          <cell r="C48">
            <v>27060320.939999994</v>
          </cell>
        </row>
        <row r="49">
          <cell r="A49">
            <v>1993</v>
          </cell>
          <cell r="B49">
            <v>449</v>
          </cell>
          <cell r="C49">
            <v>16830035.910000004</v>
          </cell>
        </row>
        <row r="50">
          <cell r="A50">
            <v>1994</v>
          </cell>
          <cell r="B50">
            <v>583</v>
          </cell>
          <cell r="C50">
            <v>34903981.799999997</v>
          </cell>
        </row>
        <row r="51">
          <cell r="A51">
            <v>1995</v>
          </cell>
          <cell r="B51">
            <v>429</v>
          </cell>
          <cell r="C51">
            <v>31442554.25</v>
          </cell>
        </row>
        <row r="52">
          <cell r="A52">
            <v>1996</v>
          </cell>
          <cell r="B52">
            <v>528</v>
          </cell>
          <cell r="C52">
            <v>46654968.26000002</v>
          </cell>
        </row>
        <row r="53">
          <cell r="A53">
            <v>1997</v>
          </cell>
          <cell r="B53">
            <v>515</v>
          </cell>
          <cell r="C53">
            <v>51679400.230000004</v>
          </cell>
        </row>
        <row r="54">
          <cell r="A54">
            <v>1998</v>
          </cell>
          <cell r="B54">
            <v>439</v>
          </cell>
          <cell r="C54">
            <v>22463053.890000015</v>
          </cell>
        </row>
        <row r="55">
          <cell r="A55">
            <v>1999</v>
          </cell>
          <cell r="B55">
            <v>335</v>
          </cell>
          <cell r="C55">
            <v>12172053.409999996</v>
          </cell>
        </row>
        <row r="56">
          <cell r="A56">
            <v>2000</v>
          </cell>
          <cell r="B56">
            <v>292</v>
          </cell>
          <cell r="C56">
            <v>13606582.440000001</v>
          </cell>
        </row>
        <row r="57">
          <cell r="A57">
            <v>2001</v>
          </cell>
          <cell r="B57">
            <v>310</v>
          </cell>
          <cell r="C57">
            <v>16013188.199999994</v>
          </cell>
        </row>
        <row r="58">
          <cell r="A58">
            <v>2002</v>
          </cell>
          <cell r="B58">
            <v>285</v>
          </cell>
          <cell r="C58">
            <v>19377671.789999988</v>
          </cell>
        </row>
        <row r="59">
          <cell r="A59">
            <v>2003</v>
          </cell>
          <cell r="B59">
            <v>249</v>
          </cell>
          <cell r="C59">
            <v>17286243.079999998</v>
          </cell>
        </row>
        <row r="60">
          <cell r="A60">
            <v>2004</v>
          </cell>
          <cell r="B60">
            <v>305</v>
          </cell>
          <cell r="C60">
            <v>36834785.930000007</v>
          </cell>
        </row>
        <row r="61">
          <cell r="A61">
            <v>2005</v>
          </cell>
          <cell r="B61">
            <v>479</v>
          </cell>
          <cell r="C61">
            <v>66482514.269999996</v>
          </cell>
        </row>
        <row r="62">
          <cell r="A62">
            <v>2006</v>
          </cell>
          <cell r="B62">
            <v>688</v>
          </cell>
          <cell r="C62">
            <v>90340036.079999924</v>
          </cell>
        </row>
        <row r="63">
          <cell r="A63">
            <v>2007</v>
          </cell>
          <cell r="B63">
            <v>761</v>
          </cell>
          <cell r="C63">
            <v>104155537.55000006</v>
          </cell>
        </row>
        <row r="64">
          <cell r="A64">
            <v>2008</v>
          </cell>
          <cell r="B64">
            <v>965</v>
          </cell>
          <cell r="C64">
            <v>219467384.73000011</v>
          </cell>
        </row>
        <row r="65">
          <cell r="A65">
            <v>2009</v>
          </cell>
          <cell r="B65">
            <v>704</v>
          </cell>
          <cell r="C65">
            <v>133812242.58999999</v>
          </cell>
        </row>
        <row r="66">
          <cell r="A66">
            <v>2010</v>
          </cell>
          <cell r="B66">
            <v>699</v>
          </cell>
          <cell r="C66">
            <v>88382646.799999908</v>
          </cell>
        </row>
        <row r="67">
          <cell r="A67">
            <v>2011</v>
          </cell>
          <cell r="B67">
            <v>750</v>
          </cell>
          <cell r="C67">
            <v>155072178.80999985</v>
          </cell>
        </row>
        <row r="68">
          <cell r="A68">
            <v>2012</v>
          </cell>
          <cell r="B68">
            <v>881</v>
          </cell>
          <cell r="C68">
            <v>230064351.46999988</v>
          </cell>
        </row>
        <row r="69">
          <cell r="A69">
            <v>2013</v>
          </cell>
          <cell r="B69">
            <v>809</v>
          </cell>
          <cell r="C69">
            <v>138573432.39000002</v>
          </cell>
        </row>
        <row r="70">
          <cell r="A70">
            <v>2014</v>
          </cell>
          <cell r="B70">
            <v>617</v>
          </cell>
          <cell r="C70">
            <v>99571393.619999945</v>
          </cell>
        </row>
        <row r="71">
          <cell r="A71">
            <v>2015</v>
          </cell>
          <cell r="B71">
            <v>553</v>
          </cell>
          <cell r="C71">
            <v>54009379.480000019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ISstatsVSexpenditures"/>
      <sheetName val="ARISstatsChart"/>
      <sheetName val="ARISstats2016"/>
      <sheetName val="ARISstats2014"/>
      <sheetName val="arismapJul_Aug2016 compare"/>
      <sheetName val="MINFILE"/>
      <sheetName val="COALFILE"/>
      <sheetName val="Property File"/>
      <sheetName val="RGS"/>
      <sheetName val="RGS Table"/>
      <sheetName val="Publications"/>
      <sheetName val="arismapAug18_2016"/>
      <sheetName val="arismapWorkCosts"/>
      <sheetName val="toTed"/>
      <sheetName val="PubCat_Aug2016"/>
      <sheetName val="PubCat_Years"/>
    </sheetNames>
    <sheetDataSet>
      <sheetData sheetId="0">
        <row r="2">
          <cell r="B2" t="str">
            <v>Reports</v>
          </cell>
          <cell r="C2" t="str">
            <v>Expenditures</v>
          </cell>
        </row>
        <row r="24">
          <cell r="A24">
            <v>1967</v>
          </cell>
          <cell r="B24">
            <v>240</v>
          </cell>
          <cell r="C24">
            <v>1145609.74</v>
          </cell>
        </row>
        <row r="25">
          <cell r="A25">
            <v>1968</v>
          </cell>
          <cell r="B25">
            <v>317</v>
          </cell>
          <cell r="C25">
            <v>2002508.98</v>
          </cell>
        </row>
        <row r="26">
          <cell r="A26">
            <v>1969</v>
          </cell>
          <cell r="B26">
            <v>565</v>
          </cell>
          <cell r="C26">
            <v>3687962.36</v>
          </cell>
        </row>
        <row r="27">
          <cell r="A27">
            <v>1970</v>
          </cell>
          <cell r="B27">
            <v>623</v>
          </cell>
          <cell r="C27">
            <v>3658649</v>
          </cell>
        </row>
        <row r="28">
          <cell r="A28">
            <v>1971</v>
          </cell>
          <cell r="B28">
            <v>583</v>
          </cell>
          <cell r="C28">
            <v>3137298.75</v>
          </cell>
        </row>
        <row r="29">
          <cell r="A29">
            <v>1972</v>
          </cell>
          <cell r="B29">
            <v>637</v>
          </cell>
          <cell r="C29">
            <v>3270328.72</v>
          </cell>
        </row>
        <row r="30">
          <cell r="A30">
            <v>1973</v>
          </cell>
          <cell r="B30">
            <v>699</v>
          </cell>
          <cell r="C30">
            <v>4145969.71</v>
          </cell>
        </row>
        <row r="31">
          <cell r="A31">
            <v>1974</v>
          </cell>
          <cell r="B31">
            <v>456</v>
          </cell>
          <cell r="C31">
            <v>7346880</v>
          </cell>
        </row>
        <row r="32">
          <cell r="A32">
            <v>1975</v>
          </cell>
          <cell r="B32">
            <v>410</v>
          </cell>
          <cell r="C32">
            <v>7053990</v>
          </cell>
        </row>
        <row r="33">
          <cell r="A33">
            <v>1976</v>
          </cell>
          <cell r="B33">
            <v>260</v>
          </cell>
          <cell r="C33">
            <v>6406094.3799999999</v>
          </cell>
        </row>
        <row r="34">
          <cell r="A34">
            <v>1977</v>
          </cell>
          <cell r="B34">
            <v>448</v>
          </cell>
          <cell r="C34">
            <v>8671972.0999999996</v>
          </cell>
        </row>
        <row r="35">
          <cell r="A35">
            <v>1978</v>
          </cell>
          <cell r="B35">
            <v>528</v>
          </cell>
          <cell r="C35">
            <v>12146056.34</v>
          </cell>
        </row>
        <row r="36">
          <cell r="A36">
            <v>1979</v>
          </cell>
          <cell r="B36">
            <v>702</v>
          </cell>
          <cell r="C36">
            <v>20502117.890000001</v>
          </cell>
        </row>
        <row r="37">
          <cell r="A37">
            <v>1980</v>
          </cell>
          <cell r="B37">
            <v>1001</v>
          </cell>
          <cell r="C37">
            <v>33329341.879999999</v>
          </cell>
        </row>
        <row r="38">
          <cell r="A38">
            <v>1981</v>
          </cell>
          <cell r="B38">
            <v>1251</v>
          </cell>
          <cell r="C38">
            <v>45796883.68</v>
          </cell>
        </row>
        <row r="39">
          <cell r="A39">
            <v>1982</v>
          </cell>
          <cell r="B39">
            <v>936</v>
          </cell>
          <cell r="C39">
            <v>21918152.390000001</v>
          </cell>
        </row>
        <row r="40">
          <cell r="A40">
            <v>1983</v>
          </cell>
          <cell r="B40">
            <v>1005</v>
          </cell>
          <cell r="C40">
            <v>29552423.120000001</v>
          </cell>
        </row>
        <row r="41">
          <cell r="A41">
            <v>1984</v>
          </cell>
          <cell r="B41">
            <v>1441</v>
          </cell>
          <cell r="C41">
            <v>28203040.75</v>
          </cell>
        </row>
        <row r="42">
          <cell r="A42">
            <v>1985</v>
          </cell>
          <cell r="B42">
            <v>1161</v>
          </cell>
          <cell r="C42">
            <v>28602458.120000001</v>
          </cell>
        </row>
        <row r="43">
          <cell r="A43">
            <v>1986</v>
          </cell>
          <cell r="B43">
            <v>755</v>
          </cell>
          <cell r="C43">
            <v>64993356.890000001</v>
          </cell>
        </row>
        <row r="44">
          <cell r="A44">
            <v>1987</v>
          </cell>
          <cell r="B44">
            <v>1106</v>
          </cell>
          <cell r="C44">
            <v>80252074.859999999</v>
          </cell>
        </row>
        <row r="45">
          <cell r="A45">
            <v>1988</v>
          </cell>
          <cell r="B45">
            <v>1247</v>
          </cell>
          <cell r="C45">
            <v>75816614.900000006</v>
          </cell>
        </row>
        <row r="46">
          <cell r="A46">
            <v>1989</v>
          </cell>
          <cell r="B46">
            <v>1326</v>
          </cell>
          <cell r="C46">
            <v>61177189.100000001</v>
          </cell>
        </row>
        <row r="47">
          <cell r="A47">
            <v>1990</v>
          </cell>
          <cell r="B47">
            <v>1156</v>
          </cell>
          <cell r="C47">
            <v>63785549.039999999</v>
          </cell>
        </row>
        <row r="48">
          <cell r="A48">
            <v>1991</v>
          </cell>
          <cell r="B48">
            <v>1278</v>
          </cell>
          <cell r="C48">
            <v>56146292.740000002</v>
          </cell>
        </row>
        <row r="49">
          <cell r="A49">
            <v>1992</v>
          </cell>
          <cell r="B49">
            <v>763</v>
          </cell>
          <cell r="C49">
            <v>27066622.300000001</v>
          </cell>
        </row>
        <row r="50">
          <cell r="A50">
            <v>1993</v>
          </cell>
          <cell r="B50">
            <v>429</v>
          </cell>
          <cell r="C50">
            <v>16823734.550000001</v>
          </cell>
        </row>
        <row r="51">
          <cell r="A51">
            <v>1994</v>
          </cell>
          <cell r="B51">
            <v>541</v>
          </cell>
          <cell r="C51">
            <v>35103981.789999999</v>
          </cell>
        </row>
        <row r="52">
          <cell r="A52">
            <v>1995</v>
          </cell>
          <cell r="B52">
            <v>458</v>
          </cell>
          <cell r="C52">
            <v>33103265.25</v>
          </cell>
        </row>
        <row r="53">
          <cell r="A53">
            <v>1996</v>
          </cell>
          <cell r="B53">
            <v>610</v>
          </cell>
          <cell r="C53">
            <v>47249131.259999998</v>
          </cell>
        </row>
        <row r="54">
          <cell r="A54">
            <v>1997</v>
          </cell>
          <cell r="B54">
            <v>546</v>
          </cell>
          <cell r="C54">
            <v>51698318.829999998</v>
          </cell>
        </row>
        <row r="55">
          <cell r="A55">
            <v>1998</v>
          </cell>
          <cell r="B55">
            <v>444</v>
          </cell>
          <cell r="C55">
            <v>22499156.890000001</v>
          </cell>
        </row>
        <row r="56">
          <cell r="A56">
            <v>1999</v>
          </cell>
          <cell r="B56">
            <v>366</v>
          </cell>
          <cell r="C56">
            <v>12135950.41</v>
          </cell>
        </row>
        <row r="57">
          <cell r="A57">
            <v>2000</v>
          </cell>
          <cell r="B57">
            <v>332</v>
          </cell>
          <cell r="C57">
            <v>13606582.439999999</v>
          </cell>
        </row>
        <row r="58">
          <cell r="A58">
            <v>2001</v>
          </cell>
          <cell r="B58">
            <v>277</v>
          </cell>
          <cell r="C58">
            <v>15903870.5</v>
          </cell>
        </row>
        <row r="59">
          <cell r="A59">
            <v>2002</v>
          </cell>
          <cell r="B59">
            <v>272</v>
          </cell>
          <cell r="C59">
            <v>19377671.789999999</v>
          </cell>
        </row>
        <row r="60">
          <cell r="A60">
            <v>2003</v>
          </cell>
          <cell r="B60">
            <v>310</v>
          </cell>
          <cell r="C60">
            <v>17290804.989999998</v>
          </cell>
        </row>
        <row r="61">
          <cell r="A61">
            <v>2004</v>
          </cell>
          <cell r="B61">
            <v>236</v>
          </cell>
          <cell r="C61">
            <v>36834785.93</v>
          </cell>
        </row>
        <row r="62">
          <cell r="A62">
            <v>2005</v>
          </cell>
          <cell r="B62">
            <v>248</v>
          </cell>
          <cell r="C62">
            <v>67534959.269999996</v>
          </cell>
        </row>
        <row r="63">
          <cell r="A63">
            <v>2006</v>
          </cell>
          <cell r="B63">
            <v>600</v>
          </cell>
          <cell r="C63">
            <v>90335474.170000002</v>
          </cell>
        </row>
        <row r="64">
          <cell r="A64">
            <v>2007</v>
          </cell>
          <cell r="B64">
            <v>943</v>
          </cell>
          <cell r="C64">
            <v>104155537.55</v>
          </cell>
        </row>
        <row r="65">
          <cell r="A65">
            <v>2008</v>
          </cell>
          <cell r="B65">
            <v>757</v>
          </cell>
          <cell r="C65">
            <v>219547384.72999999</v>
          </cell>
        </row>
        <row r="66">
          <cell r="A66">
            <v>2009</v>
          </cell>
          <cell r="B66">
            <v>626</v>
          </cell>
          <cell r="C66">
            <v>133812242.59</v>
          </cell>
        </row>
        <row r="67">
          <cell r="A67">
            <v>2010</v>
          </cell>
          <cell r="B67">
            <v>933</v>
          </cell>
          <cell r="C67">
            <v>88397859.239999995</v>
          </cell>
        </row>
        <row r="68">
          <cell r="A68">
            <v>2011</v>
          </cell>
          <cell r="B68">
            <v>688</v>
          </cell>
          <cell r="C68">
            <v>155667554.50999999</v>
          </cell>
        </row>
        <row r="69">
          <cell r="A69">
            <v>2012</v>
          </cell>
          <cell r="B69">
            <v>797</v>
          </cell>
          <cell r="C69">
            <v>229749563.00999999</v>
          </cell>
        </row>
        <row r="70">
          <cell r="A70">
            <v>2013</v>
          </cell>
          <cell r="B70">
            <v>798</v>
          </cell>
          <cell r="C70">
            <v>138692867.03999999</v>
          </cell>
        </row>
        <row r="71">
          <cell r="A71">
            <v>2014</v>
          </cell>
          <cell r="B71">
            <v>644</v>
          </cell>
          <cell r="C71">
            <v>100689405.36</v>
          </cell>
        </row>
        <row r="72">
          <cell r="A72">
            <v>2015</v>
          </cell>
          <cell r="B72">
            <v>751</v>
          </cell>
          <cell r="C72">
            <v>64369978.380000003</v>
          </cell>
        </row>
        <row r="73">
          <cell r="A73">
            <v>2016</v>
          </cell>
          <cell r="B73">
            <v>740</v>
          </cell>
          <cell r="C73">
            <v>64123341.369999997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5"/>
  <sheetViews>
    <sheetView tabSelected="1" workbookViewId="0">
      <selection activeCell="A23" sqref="A23"/>
    </sheetView>
  </sheetViews>
  <sheetFormatPr defaultRowHeight="15" x14ac:dyDescent="0.25"/>
  <cols>
    <col min="3" max="3" width="15.7109375" customWidth="1"/>
    <col min="4" max="4" width="12.140625" customWidth="1"/>
    <col min="5" max="5" width="11.28515625" customWidth="1"/>
    <col min="6" max="6" width="9.140625" customWidth="1"/>
    <col min="20" max="20" width="3.85546875" customWidth="1"/>
    <col min="21" max="21" width="7.5703125" customWidth="1"/>
    <col min="22" max="22" width="16.28515625" customWidth="1"/>
  </cols>
  <sheetData>
    <row r="1" spans="1:23" ht="18.75" customHeight="1" x14ac:dyDescent="0.25">
      <c r="A1" s="19" t="s">
        <v>0</v>
      </c>
      <c r="B1" s="19"/>
      <c r="C1" s="19"/>
    </row>
    <row r="2" spans="1:23" ht="24.75" customHeight="1" x14ac:dyDescent="0.25">
      <c r="A2" s="3" t="s">
        <v>3</v>
      </c>
      <c r="B2" s="4" t="s">
        <v>1</v>
      </c>
      <c r="C2" s="5" t="s">
        <v>4</v>
      </c>
      <c r="D2" s="6" t="s">
        <v>5</v>
      </c>
      <c r="E2" s="6" t="s">
        <v>10</v>
      </c>
      <c r="U2" s="18" t="s">
        <v>9</v>
      </c>
      <c r="V2" s="18"/>
      <c r="W2" s="18"/>
    </row>
    <row r="3" spans="1:23" ht="15" hidden="1" customHeight="1" x14ac:dyDescent="0.25">
      <c r="A3" s="1">
        <v>1947</v>
      </c>
      <c r="B3" s="1">
        <v>25</v>
      </c>
      <c r="C3" s="8">
        <v>22279.919999999998</v>
      </c>
      <c r="D3" s="8">
        <f t="shared" ref="D3:D66" si="0">+C3/B3</f>
        <v>891.19679999999994</v>
      </c>
      <c r="E3" s="1">
        <v>25</v>
      </c>
      <c r="U3" s="18"/>
      <c r="V3" s="18"/>
      <c r="W3" s="18"/>
    </row>
    <row r="4" spans="1:23" ht="15" hidden="1" customHeight="1" x14ac:dyDescent="0.25">
      <c r="A4" s="1">
        <v>1948</v>
      </c>
      <c r="B4" s="1">
        <v>13</v>
      </c>
      <c r="C4" s="8">
        <v>23775.8</v>
      </c>
      <c r="D4" s="8">
        <f t="shared" si="0"/>
        <v>1828.9076923076923</v>
      </c>
      <c r="E4" s="1">
        <f>E3+B4</f>
        <v>38</v>
      </c>
      <c r="U4" s="18"/>
      <c r="V4" s="18"/>
      <c r="W4" s="18"/>
    </row>
    <row r="5" spans="1:23" ht="15" hidden="1" customHeight="1" x14ac:dyDescent="0.25">
      <c r="A5" s="1">
        <v>1949</v>
      </c>
      <c r="B5" s="1">
        <v>7</v>
      </c>
      <c r="C5" s="8">
        <v>3611.5</v>
      </c>
      <c r="D5" s="8">
        <f t="shared" si="0"/>
        <v>515.92857142857144</v>
      </c>
      <c r="E5" s="1">
        <f t="shared" ref="E5:E23" si="1">E4+B5</f>
        <v>45</v>
      </c>
      <c r="U5" s="18"/>
      <c r="V5" s="18"/>
      <c r="W5" s="18"/>
    </row>
    <row r="6" spans="1:23" ht="15" hidden="1" customHeight="1" x14ac:dyDescent="0.25">
      <c r="A6" s="1">
        <v>1950</v>
      </c>
      <c r="B6" s="1">
        <v>5</v>
      </c>
      <c r="C6" s="8">
        <v>12218.94</v>
      </c>
      <c r="D6" s="8">
        <f t="shared" si="0"/>
        <v>2443.788</v>
      </c>
      <c r="E6" s="1">
        <f t="shared" si="1"/>
        <v>50</v>
      </c>
      <c r="U6" s="18"/>
      <c r="V6" s="18"/>
      <c r="W6" s="18"/>
    </row>
    <row r="7" spans="1:23" ht="15" hidden="1" customHeight="1" x14ac:dyDescent="0.25">
      <c r="A7" s="1">
        <v>1951</v>
      </c>
      <c r="B7" s="1">
        <v>21</v>
      </c>
      <c r="C7" s="8">
        <v>55605.61</v>
      </c>
      <c r="D7" s="8">
        <f t="shared" si="0"/>
        <v>2647.8861904761907</v>
      </c>
      <c r="E7" s="1">
        <f t="shared" si="1"/>
        <v>71</v>
      </c>
      <c r="U7" s="18"/>
      <c r="V7" s="18"/>
      <c r="W7" s="18"/>
    </row>
    <row r="8" spans="1:23" ht="15" hidden="1" customHeight="1" x14ac:dyDescent="0.25">
      <c r="A8" s="1">
        <v>1952</v>
      </c>
      <c r="B8" s="1">
        <v>11</v>
      </c>
      <c r="C8" s="8">
        <v>8926</v>
      </c>
      <c r="D8" s="8">
        <f t="shared" si="0"/>
        <v>811.4545454545455</v>
      </c>
      <c r="E8" s="1">
        <f t="shared" si="1"/>
        <v>82</v>
      </c>
      <c r="U8" s="18"/>
      <c r="V8" s="18"/>
      <c r="W8" s="18"/>
    </row>
    <row r="9" spans="1:23" ht="15" hidden="1" customHeight="1" x14ac:dyDescent="0.25">
      <c r="A9" s="1">
        <v>1953</v>
      </c>
      <c r="B9" s="1">
        <v>12</v>
      </c>
      <c r="C9" s="8">
        <v>8116.12</v>
      </c>
      <c r="D9" s="8">
        <f t="shared" si="0"/>
        <v>676.34333333333336</v>
      </c>
      <c r="E9" s="1">
        <f t="shared" si="1"/>
        <v>94</v>
      </c>
      <c r="U9" s="18"/>
      <c r="V9" s="18"/>
      <c r="W9" s="18"/>
    </row>
    <row r="10" spans="1:23" ht="15" hidden="1" customHeight="1" x14ac:dyDescent="0.25">
      <c r="A10" s="1">
        <v>1954</v>
      </c>
      <c r="B10" s="1">
        <v>13</v>
      </c>
      <c r="C10" s="8">
        <v>6238.25</v>
      </c>
      <c r="D10" s="8">
        <f t="shared" si="0"/>
        <v>479.86538461538464</v>
      </c>
      <c r="E10" s="1">
        <f t="shared" si="1"/>
        <v>107</v>
      </c>
      <c r="U10" s="18"/>
      <c r="V10" s="18"/>
      <c r="W10" s="18"/>
    </row>
    <row r="11" spans="1:23" ht="15" hidden="1" customHeight="1" x14ac:dyDescent="0.25">
      <c r="A11" s="1">
        <v>1955</v>
      </c>
      <c r="B11" s="1">
        <v>9</v>
      </c>
      <c r="C11" s="8">
        <v>12671.96</v>
      </c>
      <c r="D11" s="8">
        <f t="shared" si="0"/>
        <v>1407.9955555555555</v>
      </c>
      <c r="E11" s="1">
        <f t="shared" si="1"/>
        <v>116</v>
      </c>
      <c r="U11" s="18"/>
      <c r="V11" s="18"/>
      <c r="W11" s="18"/>
    </row>
    <row r="12" spans="1:23" ht="15" hidden="1" customHeight="1" x14ac:dyDescent="0.25">
      <c r="A12" s="1">
        <v>1956</v>
      </c>
      <c r="B12" s="1">
        <v>48</v>
      </c>
      <c r="C12" s="8">
        <v>155403.84</v>
      </c>
      <c r="D12" s="8">
        <f t="shared" si="0"/>
        <v>3237.58</v>
      </c>
      <c r="E12" s="1">
        <f t="shared" si="1"/>
        <v>164</v>
      </c>
      <c r="U12" s="18"/>
      <c r="V12" s="18"/>
      <c r="W12" s="18"/>
    </row>
    <row r="13" spans="1:23" ht="15" hidden="1" customHeight="1" x14ac:dyDescent="0.25">
      <c r="A13" s="1">
        <v>1957</v>
      </c>
      <c r="B13" s="1">
        <v>31</v>
      </c>
      <c r="C13" s="8">
        <v>62843</v>
      </c>
      <c r="D13" s="8">
        <f t="shared" si="0"/>
        <v>2027.1935483870968</v>
      </c>
      <c r="E13" s="1">
        <f t="shared" si="1"/>
        <v>195</v>
      </c>
      <c r="U13" s="18"/>
      <c r="V13" s="18"/>
      <c r="W13" s="18"/>
    </row>
    <row r="14" spans="1:23" ht="15" hidden="1" customHeight="1" x14ac:dyDescent="0.25">
      <c r="A14" s="1">
        <v>1958</v>
      </c>
      <c r="B14" s="1">
        <v>68</v>
      </c>
      <c r="C14" s="8">
        <v>226043.91</v>
      </c>
      <c r="D14" s="8">
        <f t="shared" si="0"/>
        <v>3324.1751470588238</v>
      </c>
      <c r="E14" s="1">
        <f t="shared" si="1"/>
        <v>263</v>
      </c>
      <c r="U14" s="18"/>
      <c r="V14" s="18"/>
      <c r="W14" s="18"/>
    </row>
    <row r="15" spans="1:23" ht="15" hidden="1" customHeight="1" x14ac:dyDescent="0.25">
      <c r="A15" s="1">
        <v>1959</v>
      </c>
      <c r="B15" s="1">
        <v>45</v>
      </c>
      <c r="C15" s="8">
        <v>141450.9</v>
      </c>
      <c r="D15" s="8">
        <f t="shared" si="0"/>
        <v>3143.353333333333</v>
      </c>
      <c r="E15" s="1">
        <f t="shared" si="1"/>
        <v>308</v>
      </c>
      <c r="U15" s="18"/>
      <c r="V15" s="18"/>
      <c r="W15" s="18"/>
    </row>
    <row r="16" spans="1:23" ht="15" hidden="1" customHeight="1" x14ac:dyDescent="0.25">
      <c r="A16" s="1">
        <v>1960</v>
      </c>
      <c r="B16" s="1">
        <v>40</v>
      </c>
      <c r="C16" s="8">
        <v>83161.27</v>
      </c>
      <c r="D16" s="8">
        <f t="shared" si="0"/>
        <v>2079.0317500000001</v>
      </c>
      <c r="E16" s="1">
        <f t="shared" si="1"/>
        <v>348</v>
      </c>
      <c r="U16" s="18"/>
      <c r="V16" s="18"/>
      <c r="W16" s="18"/>
    </row>
    <row r="17" spans="1:23" ht="15" hidden="1" customHeight="1" x14ac:dyDescent="0.25">
      <c r="A17" s="1">
        <v>1961</v>
      </c>
      <c r="B17" s="1">
        <v>64</v>
      </c>
      <c r="C17" s="8">
        <v>213075.87</v>
      </c>
      <c r="D17" s="8">
        <f t="shared" si="0"/>
        <v>3329.3104687499999</v>
      </c>
      <c r="E17" s="1">
        <f t="shared" si="1"/>
        <v>412</v>
      </c>
      <c r="U17" s="18"/>
      <c r="V17" s="18"/>
      <c r="W17" s="18"/>
    </row>
    <row r="18" spans="1:23" ht="15" hidden="1" customHeight="1" x14ac:dyDescent="0.25">
      <c r="A18" s="1">
        <v>1962</v>
      </c>
      <c r="B18" s="1">
        <v>64</v>
      </c>
      <c r="C18" s="8">
        <v>153581</v>
      </c>
      <c r="D18" s="8">
        <f t="shared" si="0"/>
        <v>2399.703125</v>
      </c>
      <c r="E18" s="1">
        <f t="shared" si="1"/>
        <v>476</v>
      </c>
      <c r="U18" s="18"/>
      <c r="V18" s="18"/>
      <c r="W18" s="18"/>
    </row>
    <row r="19" spans="1:23" ht="15" hidden="1" customHeight="1" x14ac:dyDescent="0.25">
      <c r="A19" s="1">
        <v>1963</v>
      </c>
      <c r="B19" s="1">
        <v>69</v>
      </c>
      <c r="C19" s="8">
        <v>206966</v>
      </c>
      <c r="D19" s="8">
        <f t="shared" si="0"/>
        <v>2999.5072463768115</v>
      </c>
      <c r="E19" s="1">
        <f t="shared" si="1"/>
        <v>545</v>
      </c>
      <c r="U19" s="18"/>
      <c r="V19" s="18"/>
      <c r="W19" s="18"/>
    </row>
    <row r="20" spans="1:23" ht="15" hidden="1" customHeight="1" x14ac:dyDescent="0.25">
      <c r="A20" s="1">
        <v>1964</v>
      </c>
      <c r="B20" s="1">
        <v>88</v>
      </c>
      <c r="C20" s="8">
        <v>335911</v>
      </c>
      <c r="D20" s="8">
        <f t="shared" si="0"/>
        <v>3817.1704545454545</v>
      </c>
      <c r="E20" s="1">
        <f t="shared" si="1"/>
        <v>633</v>
      </c>
      <c r="U20" s="18"/>
      <c r="V20" s="18"/>
      <c r="W20" s="18"/>
    </row>
    <row r="21" spans="1:23" ht="15" hidden="1" customHeight="1" x14ac:dyDescent="0.25">
      <c r="A21" s="1">
        <v>1965</v>
      </c>
      <c r="B21" s="1">
        <v>136</v>
      </c>
      <c r="C21" s="8">
        <v>688166.37</v>
      </c>
      <c r="D21" s="8">
        <f t="shared" si="0"/>
        <v>5060.0468382352938</v>
      </c>
      <c r="E21" s="1">
        <f t="shared" si="1"/>
        <v>769</v>
      </c>
      <c r="U21" s="18"/>
      <c r="V21" s="18"/>
      <c r="W21" s="18"/>
    </row>
    <row r="22" spans="1:23" ht="15" hidden="1" customHeight="1" x14ac:dyDescent="0.25">
      <c r="A22" s="1">
        <v>1966</v>
      </c>
      <c r="B22" s="1">
        <v>224</v>
      </c>
      <c r="C22" s="8">
        <v>1091246.93</v>
      </c>
      <c r="D22" s="8">
        <f t="shared" si="0"/>
        <v>4871.6380803571428</v>
      </c>
      <c r="E22" s="1">
        <f t="shared" si="1"/>
        <v>993</v>
      </c>
      <c r="U22" s="18"/>
      <c r="V22" s="18"/>
      <c r="W22" s="18"/>
    </row>
    <row r="23" spans="1:23" x14ac:dyDescent="0.25">
      <c r="A23" s="1">
        <v>1967</v>
      </c>
      <c r="B23" s="1">
        <v>238</v>
      </c>
      <c r="C23" s="14">
        <v>1145609.74</v>
      </c>
      <c r="D23" s="11">
        <f t="shared" si="0"/>
        <v>4813.4863025210079</v>
      </c>
      <c r="E23" s="1">
        <f t="shared" si="1"/>
        <v>1231</v>
      </c>
      <c r="U23" s="18"/>
      <c r="V23" s="18"/>
      <c r="W23" s="18"/>
    </row>
    <row r="24" spans="1:23" x14ac:dyDescent="0.25">
      <c r="A24" s="1">
        <v>1968</v>
      </c>
      <c r="B24" s="13">
        <v>317</v>
      </c>
      <c r="C24" s="21">
        <v>2002508.98</v>
      </c>
      <c r="D24" s="11">
        <f t="shared" si="0"/>
        <v>6317.0630283911669</v>
      </c>
      <c r="E24" s="1">
        <f>E23+B24</f>
        <v>1548</v>
      </c>
    </row>
    <row r="25" spans="1:23" x14ac:dyDescent="0.25">
      <c r="A25" s="1">
        <v>1969</v>
      </c>
      <c r="B25" s="13">
        <v>565</v>
      </c>
      <c r="C25" s="21">
        <v>3687962.36</v>
      </c>
      <c r="D25" s="11">
        <f t="shared" si="0"/>
        <v>6527.3670088495574</v>
      </c>
      <c r="E25" s="1">
        <f>E24+B25</f>
        <v>2113</v>
      </c>
      <c r="U25" s="15" t="s">
        <v>3</v>
      </c>
      <c r="V25" s="15" t="s">
        <v>4</v>
      </c>
      <c r="W25" s="15" t="s">
        <v>12</v>
      </c>
    </row>
    <row r="26" spans="1:23" x14ac:dyDescent="0.25">
      <c r="A26" s="1">
        <v>1970</v>
      </c>
      <c r="B26" s="13">
        <v>623</v>
      </c>
      <c r="C26" s="21">
        <v>3658649</v>
      </c>
      <c r="D26" s="11">
        <f t="shared" si="0"/>
        <v>5872.6308186195829</v>
      </c>
      <c r="E26" s="1">
        <f t="shared" ref="E26:E68" si="2">E25+B26</f>
        <v>2736</v>
      </c>
    </row>
    <row r="27" spans="1:23" x14ac:dyDescent="0.25">
      <c r="A27" s="1">
        <v>1971</v>
      </c>
      <c r="B27" s="13">
        <v>583</v>
      </c>
      <c r="C27" s="21">
        <v>3137298.75</v>
      </c>
      <c r="D27" s="11">
        <f t="shared" si="0"/>
        <v>5381.3014579759865</v>
      </c>
      <c r="E27" s="1">
        <f t="shared" si="2"/>
        <v>3319</v>
      </c>
      <c r="U27" s="1">
        <v>1971</v>
      </c>
      <c r="V27" s="11">
        <v>44000000</v>
      </c>
      <c r="W27" s="10">
        <f>+C27/V27</f>
        <v>7.1302244318181815E-2</v>
      </c>
    </row>
    <row r="28" spans="1:23" x14ac:dyDescent="0.25">
      <c r="A28" s="1">
        <v>1972</v>
      </c>
      <c r="B28" s="13">
        <v>637</v>
      </c>
      <c r="C28" s="21">
        <v>3270328.72</v>
      </c>
      <c r="D28" s="11">
        <f t="shared" si="0"/>
        <v>5133.9540345368923</v>
      </c>
      <c r="E28" s="1">
        <f t="shared" si="2"/>
        <v>3956</v>
      </c>
      <c r="U28" s="1">
        <v>1972</v>
      </c>
      <c r="V28" s="11">
        <v>42000000</v>
      </c>
      <c r="W28" s="10">
        <f t="shared" ref="W28:W71" si="3">+C28/V28</f>
        <v>7.786496952380953E-2</v>
      </c>
    </row>
    <row r="29" spans="1:23" x14ac:dyDescent="0.25">
      <c r="A29" s="1">
        <v>1973</v>
      </c>
      <c r="B29" s="13">
        <v>699</v>
      </c>
      <c r="C29" s="21">
        <v>4145969.71</v>
      </c>
      <c r="D29" s="11">
        <f t="shared" si="0"/>
        <v>5931.2871387696705</v>
      </c>
      <c r="E29" s="1">
        <f t="shared" si="2"/>
        <v>4655</v>
      </c>
      <c r="U29" s="1">
        <v>1973</v>
      </c>
      <c r="V29" s="11">
        <v>42000000</v>
      </c>
      <c r="W29" s="10">
        <f t="shared" si="3"/>
        <v>9.8713564523809527E-2</v>
      </c>
    </row>
    <row r="30" spans="1:23" x14ac:dyDescent="0.25">
      <c r="A30" s="1">
        <v>1974</v>
      </c>
      <c r="B30" s="13">
        <v>456</v>
      </c>
      <c r="C30" s="21">
        <v>7346880</v>
      </c>
      <c r="D30" s="11">
        <f t="shared" si="0"/>
        <v>16111.578947368422</v>
      </c>
      <c r="E30" s="1">
        <f t="shared" si="2"/>
        <v>5111</v>
      </c>
      <c r="U30" s="1">
        <v>1974</v>
      </c>
      <c r="V30" s="11">
        <v>34000000</v>
      </c>
      <c r="W30" s="10">
        <f t="shared" si="3"/>
        <v>0.21608470588235293</v>
      </c>
    </row>
    <row r="31" spans="1:23" x14ac:dyDescent="0.25">
      <c r="A31" s="1">
        <v>1975</v>
      </c>
      <c r="B31" s="13">
        <v>410</v>
      </c>
      <c r="C31" s="21">
        <v>7053990</v>
      </c>
      <c r="D31" s="11">
        <f t="shared" si="0"/>
        <v>17204.853658536584</v>
      </c>
      <c r="E31" s="1">
        <f t="shared" si="2"/>
        <v>5521</v>
      </c>
      <c r="U31" s="1">
        <v>1975</v>
      </c>
      <c r="V31" s="11">
        <v>42000000</v>
      </c>
      <c r="W31" s="10">
        <f t="shared" si="3"/>
        <v>0.16795214285714286</v>
      </c>
    </row>
    <row r="32" spans="1:23" x14ac:dyDescent="0.25">
      <c r="A32" s="1">
        <v>1976</v>
      </c>
      <c r="B32" s="13">
        <v>260</v>
      </c>
      <c r="C32" s="21">
        <v>6406094.3799999999</v>
      </c>
      <c r="D32" s="11">
        <f t="shared" si="0"/>
        <v>24638.824538461537</v>
      </c>
      <c r="E32" s="1">
        <f t="shared" si="2"/>
        <v>5781</v>
      </c>
      <c r="U32" s="1">
        <v>1976</v>
      </c>
      <c r="V32" s="11">
        <v>50000000</v>
      </c>
      <c r="W32" s="10">
        <f t="shared" si="3"/>
        <v>0.12812188759999998</v>
      </c>
    </row>
    <row r="33" spans="1:23" x14ac:dyDescent="0.25">
      <c r="A33" s="1">
        <v>1977</v>
      </c>
      <c r="B33" s="13">
        <v>448</v>
      </c>
      <c r="C33" s="21">
        <v>8671972.0999999996</v>
      </c>
      <c r="D33" s="11">
        <f t="shared" si="0"/>
        <v>19357.080580357142</v>
      </c>
      <c r="E33" s="1">
        <f t="shared" si="2"/>
        <v>6229</v>
      </c>
      <c r="U33" s="1">
        <v>1977</v>
      </c>
      <c r="V33" s="11">
        <v>83000000</v>
      </c>
      <c r="W33" s="10">
        <f t="shared" si="3"/>
        <v>0.10448159156626506</v>
      </c>
    </row>
    <row r="34" spans="1:23" x14ac:dyDescent="0.25">
      <c r="A34" s="1">
        <v>1978</v>
      </c>
      <c r="B34" s="13">
        <v>528</v>
      </c>
      <c r="C34" s="21">
        <v>12146056.34</v>
      </c>
      <c r="D34" s="11">
        <f t="shared" si="0"/>
        <v>23003.894583333335</v>
      </c>
      <c r="E34" s="1">
        <f t="shared" si="2"/>
        <v>6757</v>
      </c>
      <c r="U34" s="1">
        <v>1978</v>
      </c>
      <c r="V34" s="11">
        <v>58000000</v>
      </c>
      <c r="W34" s="10">
        <f t="shared" si="3"/>
        <v>0.20941476448275861</v>
      </c>
    </row>
    <row r="35" spans="1:23" x14ac:dyDescent="0.25">
      <c r="A35" s="1">
        <v>1979</v>
      </c>
      <c r="B35" s="13">
        <v>702</v>
      </c>
      <c r="C35" s="21">
        <v>20502117.890000001</v>
      </c>
      <c r="D35" s="11">
        <f t="shared" si="0"/>
        <v>29205.296139601141</v>
      </c>
      <c r="E35" s="1">
        <f t="shared" si="2"/>
        <v>7459</v>
      </c>
      <c r="U35" s="1" t="s">
        <v>6</v>
      </c>
      <c r="V35" s="11">
        <v>82000000</v>
      </c>
      <c r="W35" s="10">
        <f t="shared" si="3"/>
        <v>0.25002582792682926</v>
      </c>
    </row>
    <row r="36" spans="1:23" x14ac:dyDescent="0.25">
      <c r="A36" s="1">
        <v>1980</v>
      </c>
      <c r="B36" s="13">
        <v>1001</v>
      </c>
      <c r="C36" s="21">
        <v>33329341.879999999</v>
      </c>
      <c r="D36" s="11">
        <f t="shared" si="0"/>
        <v>33296.04583416583</v>
      </c>
      <c r="E36" s="1">
        <f t="shared" si="2"/>
        <v>8460</v>
      </c>
      <c r="U36" s="1">
        <v>1980</v>
      </c>
      <c r="V36" s="11">
        <v>158000000</v>
      </c>
      <c r="W36" s="10">
        <f t="shared" si="3"/>
        <v>0.2109452017721519</v>
      </c>
    </row>
    <row r="37" spans="1:23" x14ac:dyDescent="0.25">
      <c r="A37" s="1">
        <v>1981</v>
      </c>
      <c r="B37" s="13">
        <v>1251</v>
      </c>
      <c r="C37" s="21">
        <v>45796883.68</v>
      </c>
      <c r="D37" s="11">
        <f t="shared" si="0"/>
        <v>36608.220367705835</v>
      </c>
      <c r="E37" s="1">
        <f t="shared" si="2"/>
        <v>9711</v>
      </c>
      <c r="U37" s="1">
        <v>1981</v>
      </c>
      <c r="V37" s="11">
        <v>189000000</v>
      </c>
      <c r="W37" s="10">
        <f t="shared" si="3"/>
        <v>0.24231155386243386</v>
      </c>
    </row>
    <row r="38" spans="1:23" x14ac:dyDescent="0.25">
      <c r="A38" s="1">
        <v>1982</v>
      </c>
      <c r="B38" s="13">
        <v>936</v>
      </c>
      <c r="C38" s="21">
        <v>21918152.390000001</v>
      </c>
      <c r="D38" s="11">
        <f t="shared" si="0"/>
        <v>23416.829476495728</v>
      </c>
      <c r="E38" s="1">
        <f t="shared" si="2"/>
        <v>10647</v>
      </c>
      <c r="U38" s="1">
        <v>1982</v>
      </c>
      <c r="V38" s="11">
        <v>106000000</v>
      </c>
      <c r="W38" s="10">
        <f t="shared" si="3"/>
        <v>0.20677502254716981</v>
      </c>
    </row>
    <row r="39" spans="1:23" x14ac:dyDescent="0.25">
      <c r="A39" s="1">
        <v>1983</v>
      </c>
      <c r="B39" s="13">
        <v>1005</v>
      </c>
      <c r="C39" s="21">
        <v>29552423.120000001</v>
      </c>
      <c r="D39" s="11">
        <f t="shared" si="0"/>
        <v>29405.396139303484</v>
      </c>
      <c r="E39" s="1">
        <f t="shared" si="2"/>
        <v>11652</v>
      </c>
      <c r="U39" s="1">
        <v>1983</v>
      </c>
      <c r="V39" s="11">
        <v>108000000</v>
      </c>
      <c r="W39" s="10">
        <f t="shared" si="3"/>
        <v>0.27363354740740742</v>
      </c>
    </row>
    <row r="40" spans="1:23" x14ac:dyDescent="0.25">
      <c r="A40" s="1">
        <v>1984</v>
      </c>
      <c r="B40" s="13">
        <v>1441</v>
      </c>
      <c r="C40" s="21">
        <v>28203040.75</v>
      </c>
      <c r="D40" s="11">
        <f t="shared" si="0"/>
        <v>19571.853400416378</v>
      </c>
      <c r="E40" s="1">
        <f t="shared" si="2"/>
        <v>13093</v>
      </c>
      <c r="U40" s="1">
        <v>1984</v>
      </c>
      <c r="V40" s="11">
        <v>124000000</v>
      </c>
      <c r="W40" s="10">
        <f t="shared" si="3"/>
        <v>0.22744387701612903</v>
      </c>
    </row>
    <row r="41" spans="1:23" x14ac:dyDescent="0.25">
      <c r="A41" s="1">
        <v>1985</v>
      </c>
      <c r="B41" s="13">
        <v>1161</v>
      </c>
      <c r="C41" s="21">
        <v>28602458.120000001</v>
      </c>
      <c r="D41" s="11">
        <f t="shared" si="0"/>
        <v>24636.053505598622</v>
      </c>
      <c r="E41" s="1">
        <f t="shared" si="2"/>
        <v>14254</v>
      </c>
      <c r="U41" s="1">
        <v>1985</v>
      </c>
      <c r="V41" s="11">
        <v>100000000</v>
      </c>
      <c r="W41" s="10">
        <f t="shared" si="3"/>
        <v>0.28602458120000002</v>
      </c>
    </row>
    <row r="42" spans="1:23" x14ac:dyDescent="0.25">
      <c r="A42" s="1">
        <v>1986</v>
      </c>
      <c r="B42" s="13">
        <v>755</v>
      </c>
      <c r="C42" s="21">
        <v>64993356.890000001</v>
      </c>
      <c r="D42" s="11">
        <f t="shared" si="0"/>
        <v>86083.916410596023</v>
      </c>
      <c r="E42" s="1">
        <f t="shared" si="2"/>
        <v>15009</v>
      </c>
      <c r="U42" s="1">
        <v>1986</v>
      </c>
      <c r="V42" s="11">
        <v>84000000</v>
      </c>
      <c r="W42" s="10">
        <f t="shared" si="3"/>
        <v>0.77373043916666673</v>
      </c>
    </row>
    <row r="43" spans="1:23" x14ac:dyDescent="0.25">
      <c r="A43" s="1">
        <v>1987</v>
      </c>
      <c r="B43" s="13">
        <v>1106</v>
      </c>
      <c r="C43" s="21">
        <v>80252074.859999999</v>
      </c>
      <c r="D43" s="11">
        <f t="shared" si="0"/>
        <v>72560.646347197107</v>
      </c>
      <c r="E43" s="1">
        <f t="shared" si="2"/>
        <v>16115</v>
      </c>
      <c r="U43" s="1">
        <v>1987</v>
      </c>
      <c r="V43" s="11">
        <v>143000000</v>
      </c>
      <c r="W43" s="10">
        <f t="shared" si="3"/>
        <v>0.56120332069930068</v>
      </c>
    </row>
    <row r="44" spans="1:23" x14ac:dyDescent="0.25">
      <c r="A44" s="1">
        <v>1988</v>
      </c>
      <c r="B44" s="13">
        <v>1247</v>
      </c>
      <c r="C44" s="21">
        <v>75816614.900000006</v>
      </c>
      <c r="D44" s="11">
        <f t="shared" si="0"/>
        <v>60799.210024057742</v>
      </c>
      <c r="E44" s="1">
        <f t="shared" si="2"/>
        <v>17362</v>
      </c>
      <c r="U44" s="1">
        <v>1988</v>
      </c>
      <c r="V44" s="11">
        <v>230000000</v>
      </c>
      <c r="W44" s="10">
        <f t="shared" si="3"/>
        <v>0.32963745608695655</v>
      </c>
    </row>
    <row r="45" spans="1:23" x14ac:dyDescent="0.25">
      <c r="A45" s="1">
        <v>1989</v>
      </c>
      <c r="B45" s="13">
        <v>1326</v>
      </c>
      <c r="C45" s="21">
        <v>61177189.100000001</v>
      </c>
      <c r="D45" s="11">
        <f t="shared" si="0"/>
        <v>46136.64336349925</v>
      </c>
      <c r="E45" s="1">
        <f t="shared" si="2"/>
        <v>18688</v>
      </c>
      <c r="U45" s="1">
        <v>1989</v>
      </c>
      <c r="V45" s="11">
        <v>187000000</v>
      </c>
      <c r="W45" s="10">
        <f t="shared" si="3"/>
        <v>0.32715074385026738</v>
      </c>
    </row>
    <row r="46" spans="1:23" x14ac:dyDescent="0.25">
      <c r="A46" s="1">
        <v>1990</v>
      </c>
      <c r="B46" s="13">
        <v>1156</v>
      </c>
      <c r="C46" s="21">
        <v>63785549.039999999</v>
      </c>
      <c r="D46" s="11">
        <f t="shared" si="0"/>
        <v>55177.81058823529</v>
      </c>
      <c r="E46" s="1">
        <f t="shared" si="2"/>
        <v>19844</v>
      </c>
      <c r="U46" s="1">
        <v>1990</v>
      </c>
      <c r="V46" s="11">
        <v>227000000</v>
      </c>
      <c r="W46" s="10">
        <f t="shared" si="3"/>
        <v>0.28099360810572688</v>
      </c>
    </row>
    <row r="47" spans="1:23" x14ac:dyDescent="0.25">
      <c r="A47" s="1">
        <v>1991</v>
      </c>
      <c r="B47" s="13">
        <v>1278</v>
      </c>
      <c r="C47" s="21">
        <v>56146292.740000002</v>
      </c>
      <c r="D47" s="11">
        <f t="shared" si="0"/>
        <v>43932.936416275435</v>
      </c>
      <c r="E47" s="1">
        <f t="shared" si="2"/>
        <v>21122</v>
      </c>
      <c r="U47" s="1">
        <v>1991</v>
      </c>
      <c r="V47" s="11">
        <v>136000000</v>
      </c>
      <c r="W47" s="10">
        <f t="shared" si="3"/>
        <v>0.41284038779411764</v>
      </c>
    </row>
    <row r="48" spans="1:23" ht="15" customHeight="1" x14ac:dyDescent="0.25">
      <c r="A48" s="1">
        <v>1992</v>
      </c>
      <c r="B48" s="13">
        <v>763</v>
      </c>
      <c r="C48" s="21">
        <v>27066622.300000001</v>
      </c>
      <c r="D48" s="11">
        <f t="shared" si="0"/>
        <v>35473.947968545217</v>
      </c>
      <c r="E48" s="1">
        <f t="shared" si="2"/>
        <v>21885</v>
      </c>
      <c r="U48" s="1">
        <v>1992</v>
      </c>
      <c r="V48" s="11">
        <v>72000000</v>
      </c>
      <c r="W48" s="10">
        <f t="shared" si="3"/>
        <v>0.37592530972222221</v>
      </c>
    </row>
    <row r="49" spans="1:23" x14ac:dyDescent="0.25">
      <c r="A49" s="1">
        <v>1993</v>
      </c>
      <c r="B49" s="13">
        <v>429</v>
      </c>
      <c r="C49" s="21">
        <v>16823734.550000001</v>
      </c>
      <c r="D49" s="11">
        <f t="shared" si="0"/>
        <v>39216.164452214456</v>
      </c>
      <c r="E49" s="1">
        <f t="shared" si="2"/>
        <v>22314</v>
      </c>
      <c r="U49" s="1">
        <v>1993</v>
      </c>
      <c r="V49" s="11">
        <v>66000000</v>
      </c>
      <c r="W49" s="10">
        <f t="shared" si="3"/>
        <v>0.25490506893939396</v>
      </c>
    </row>
    <row r="50" spans="1:23" x14ac:dyDescent="0.25">
      <c r="A50" s="1">
        <v>1994</v>
      </c>
      <c r="B50" s="13">
        <v>541</v>
      </c>
      <c r="C50" s="21">
        <v>35103981.789999999</v>
      </c>
      <c r="D50" s="11">
        <f t="shared" si="0"/>
        <v>64887.212181146024</v>
      </c>
      <c r="E50" s="1">
        <f t="shared" si="2"/>
        <v>22855</v>
      </c>
      <c r="U50" s="1">
        <v>1994</v>
      </c>
      <c r="V50" s="11">
        <v>98000000</v>
      </c>
      <c r="W50" s="10">
        <f t="shared" si="3"/>
        <v>0.3582038958163265</v>
      </c>
    </row>
    <row r="51" spans="1:23" x14ac:dyDescent="0.25">
      <c r="A51" s="1">
        <v>1995</v>
      </c>
      <c r="B51" s="13">
        <v>458</v>
      </c>
      <c r="C51" s="21">
        <v>33103265.25</v>
      </c>
      <c r="D51" s="11">
        <f t="shared" si="0"/>
        <v>72277.871724890836</v>
      </c>
      <c r="E51" s="1">
        <f t="shared" si="2"/>
        <v>23313</v>
      </c>
      <c r="U51" s="1">
        <v>1995</v>
      </c>
      <c r="V51" s="11">
        <v>78000000</v>
      </c>
      <c r="W51" s="10">
        <f t="shared" si="3"/>
        <v>0.42440083653846156</v>
      </c>
    </row>
    <row r="52" spans="1:23" x14ac:dyDescent="0.25">
      <c r="A52" s="1">
        <v>1996</v>
      </c>
      <c r="B52" s="13">
        <v>610</v>
      </c>
      <c r="C52" s="21">
        <v>47249131.259999998</v>
      </c>
      <c r="D52" s="11">
        <f t="shared" si="0"/>
        <v>77457.592229508198</v>
      </c>
      <c r="E52" s="1">
        <f t="shared" si="2"/>
        <v>23923</v>
      </c>
      <c r="U52" s="1">
        <v>1996</v>
      </c>
      <c r="V52" s="11">
        <v>105000000</v>
      </c>
      <c r="W52" s="10">
        <f t="shared" si="3"/>
        <v>0.44999172628571427</v>
      </c>
    </row>
    <row r="53" spans="1:23" x14ac:dyDescent="0.25">
      <c r="A53" s="1">
        <v>1997</v>
      </c>
      <c r="B53" s="13">
        <v>546</v>
      </c>
      <c r="C53" s="21">
        <v>51698318.829999998</v>
      </c>
      <c r="D53" s="11">
        <f t="shared" si="0"/>
        <v>94685.565622710623</v>
      </c>
      <c r="E53" s="1">
        <f t="shared" si="2"/>
        <v>24469</v>
      </c>
      <c r="U53" s="1">
        <v>1997</v>
      </c>
      <c r="V53" s="11">
        <v>80000000</v>
      </c>
      <c r="W53" s="10">
        <f t="shared" si="3"/>
        <v>0.64622898537499995</v>
      </c>
    </row>
    <row r="54" spans="1:23" x14ac:dyDescent="0.25">
      <c r="A54" s="1">
        <v>1998</v>
      </c>
      <c r="B54" s="13">
        <v>444</v>
      </c>
      <c r="C54" s="21">
        <v>22499156.890000001</v>
      </c>
      <c r="D54" s="11">
        <f t="shared" si="0"/>
        <v>50673.77677927928</v>
      </c>
      <c r="E54" s="1">
        <f t="shared" si="2"/>
        <v>24913</v>
      </c>
      <c r="U54" s="1">
        <v>1998</v>
      </c>
      <c r="V54" s="11">
        <v>38000000</v>
      </c>
      <c r="W54" s="10">
        <f t="shared" si="3"/>
        <v>0.59208307605263155</v>
      </c>
    </row>
    <row r="55" spans="1:23" x14ac:dyDescent="0.25">
      <c r="A55" s="1">
        <v>1999</v>
      </c>
      <c r="B55" s="13">
        <v>366</v>
      </c>
      <c r="C55" s="21">
        <v>12135950.41</v>
      </c>
      <c r="D55" s="11">
        <f t="shared" si="0"/>
        <v>33158.334453551914</v>
      </c>
      <c r="E55" s="1">
        <f t="shared" si="2"/>
        <v>25279</v>
      </c>
      <c r="U55" s="1">
        <v>1999</v>
      </c>
      <c r="V55" s="11">
        <v>25000000</v>
      </c>
      <c r="W55" s="10">
        <f t="shared" si="3"/>
        <v>0.48543801640000001</v>
      </c>
    </row>
    <row r="56" spans="1:23" x14ac:dyDescent="0.25">
      <c r="A56" s="1">
        <v>2000</v>
      </c>
      <c r="B56" s="13">
        <v>332</v>
      </c>
      <c r="C56" s="21">
        <v>13606582.439999999</v>
      </c>
      <c r="D56" s="11">
        <f t="shared" si="0"/>
        <v>40983.682048192772</v>
      </c>
      <c r="E56" s="1">
        <f t="shared" si="2"/>
        <v>25611</v>
      </c>
      <c r="U56" s="1">
        <v>2000</v>
      </c>
      <c r="V56" s="11">
        <v>30000000</v>
      </c>
      <c r="W56" s="10">
        <f t="shared" si="3"/>
        <v>0.45355274800000001</v>
      </c>
    </row>
    <row r="57" spans="1:23" x14ac:dyDescent="0.25">
      <c r="A57" s="1">
        <v>2001</v>
      </c>
      <c r="B57" s="13">
        <v>277</v>
      </c>
      <c r="C57" s="21">
        <v>15903870.5</v>
      </c>
      <c r="D57" s="11">
        <f t="shared" si="0"/>
        <v>57414.694945848372</v>
      </c>
      <c r="E57" s="1">
        <f t="shared" si="2"/>
        <v>25888</v>
      </c>
      <c r="U57" s="1">
        <v>2001</v>
      </c>
      <c r="V57" s="11">
        <v>32000000</v>
      </c>
      <c r="W57" s="10">
        <f t="shared" si="3"/>
        <v>0.496995953125</v>
      </c>
    </row>
    <row r="58" spans="1:23" x14ac:dyDescent="0.25">
      <c r="A58" s="1">
        <v>2002</v>
      </c>
      <c r="B58" s="13">
        <v>272</v>
      </c>
      <c r="C58" s="21">
        <v>19377671.789999999</v>
      </c>
      <c r="D58" s="11">
        <f t="shared" si="0"/>
        <v>71241.440404411755</v>
      </c>
      <c r="E58" s="1">
        <f t="shared" si="2"/>
        <v>26160</v>
      </c>
      <c r="U58" s="1">
        <v>2003</v>
      </c>
      <c r="V58" s="11">
        <v>52000000</v>
      </c>
      <c r="W58" s="10">
        <f t="shared" si="3"/>
        <v>0.37264753442307691</v>
      </c>
    </row>
    <row r="59" spans="1:23" x14ac:dyDescent="0.25">
      <c r="A59" s="1">
        <v>2003</v>
      </c>
      <c r="B59" s="13">
        <v>310</v>
      </c>
      <c r="C59" s="21">
        <v>17290804.989999998</v>
      </c>
      <c r="D59" s="11">
        <f t="shared" si="0"/>
        <v>55776.790290322577</v>
      </c>
      <c r="E59" s="1">
        <f t="shared" si="2"/>
        <v>26470</v>
      </c>
      <c r="U59" s="1">
        <v>2002</v>
      </c>
      <c r="V59" s="11">
        <v>40000000</v>
      </c>
      <c r="W59" s="10">
        <f t="shared" si="3"/>
        <v>0.43227012474999998</v>
      </c>
    </row>
    <row r="60" spans="1:23" x14ac:dyDescent="0.25">
      <c r="A60" s="1">
        <v>2004</v>
      </c>
      <c r="B60" s="13">
        <v>236</v>
      </c>
      <c r="C60" s="21">
        <v>36834785.93</v>
      </c>
      <c r="D60" s="11">
        <f t="shared" si="0"/>
        <v>156079.60139830509</v>
      </c>
      <c r="E60" s="1">
        <f t="shared" si="2"/>
        <v>26706</v>
      </c>
      <c r="U60" s="1">
        <v>2004</v>
      </c>
      <c r="V60" s="11">
        <v>130000000</v>
      </c>
      <c r="W60" s="10">
        <f t="shared" si="3"/>
        <v>0.28334450715384613</v>
      </c>
    </row>
    <row r="61" spans="1:23" x14ac:dyDescent="0.25">
      <c r="A61" s="1">
        <v>2005</v>
      </c>
      <c r="B61" s="13">
        <v>248</v>
      </c>
      <c r="C61" s="21">
        <v>67534959.269999996</v>
      </c>
      <c r="D61" s="11">
        <f t="shared" si="0"/>
        <v>272318.38415322581</v>
      </c>
      <c r="E61" s="1">
        <f t="shared" si="2"/>
        <v>26954</v>
      </c>
      <c r="U61" s="1">
        <v>2005</v>
      </c>
      <c r="V61" s="11">
        <v>220000000</v>
      </c>
      <c r="W61" s="10">
        <f t="shared" si="3"/>
        <v>0.30697708759090908</v>
      </c>
    </row>
    <row r="62" spans="1:23" x14ac:dyDescent="0.25">
      <c r="A62" s="1">
        <v>2006</v>
      </c>
      <c r="B62" s="13">
        <v>600</v>
      </c>
      <c r="C62" s="21">
        <v>90335474.170000002</v>
      </c>
      <c r="D62" s="11">
        <f t="shared" si="0"/>
        <v>150559.12361666668</v>
      </c>
      <c r="E62" s="1">
        <f t="shared" si="2"/>
        <v>27554</v>
      </c>
      <c r="G62" s="22"/>
      <c r="U62" s="1">
        <v>2006</v>
      </c>
      <c r="V62" s="11">
        <v>265000000</v>
      </c>
      <c r="W62" s="10">
        <f t="shared" si="3"/>
        <v>0.34088858177358489</v>
      </c>
    </row>
    <row r="63" spans="1:23" x14ac:dyDescent="0.25">
      <c r="A63" s="1">
        <v>2007</v>
      </c>
      <c r="B63" s="13">
        <v>943</v>
      </c>
      <c r="C63" s="21">
        <v>104155537.55</v>
      </c>
      <c r="D63" s="11">
        <f t="shared" si="0"/>
        <v>110451.2593319194</v>
      </c>
      <c r="E63" s="1">
        <f t="shared" si="2"/>
        <v>28497</v>
      </c>
      <c r="G63" s="22"/>
      <c r="U63" s="1">
        <v>2007</v>
      </c>
      <c r="V63" s="11">
        <v>416000000</v>
      </c>
      <c r="W63" s="10">
        <f t="shared" si="3"/>
        <v>0.25037388834134616</v>
      </c>
    </row>
    <row r="64" spans="1:23" ht="15" customHeight="1" x14ac:dyDescent="0.25">
      <c r="A64" s="1">
        <v>2008</v>
      </c>
      <c r="B64" s="13">
        <v>757</v>
      </c>
      <c r="C64" s="21">
        <v>219547384.72999999</v>
      </c>
      <c r="D64" s="11">
        <f t="shared" si="0"/>
        <v>290022.96529722586</v>
      </c>
      <c r="E64" s="1">
        <f t="shared" si="2"/>
        <v>29254</v>
      </c>
      <c r="G64" s="16" t="s">
        <v>7</v>
      </c>
      <c r="U64" s="1">
        <v>2008</v>
      </c>
      <c r="V64" s="11">
        <v>367000000</v>
      </c>
      <c r="W64" s="10">
        <f t="shared" si="3"/>
        <v>0.59822175675749312</v>
      </c>
    </row>
    <row r="65" spans="1:27" x14ac:dyDescent="0.25">
      <c r="A65" s="1">
        <v>2009</v>
      </c>
      <c r="B65" s="13">
        <v>626</v>
      </c>
      <c r="C65" s="21">
        <v>133812242.59</v>
      </c>
      <c r="D65" s="11">
        <f t="shared" si="0"/>
        <v>213757.57602236423</v>
      </c>
      <c r="E65" s="1">
        <f t="shared" si="2"/>
        <v>29880</v>
      </c>
      <c r="G65" s="20" t="s">
        <v>11</v>
      </c>
      <c r="H65" s="20"/>
      <c r="I65" s="20"/>
      <c r="J65" s="20"/>
      <c r="K65" s="20"/>
      <c r="L65" s="20"/>
      <c r="M65" s="20"/>
      <c r="N65" s="20"/>
      <c r="O65" s="20"/>
      <c r="P65" s="20"/>
      <c r="Q65" s="20"/>
      <c r="R65" s="20"/>
      <c r="S65" s="20"/>
      <c r="U65" s="1">
        <v>2009</v>
      </c>
      <c r="V65" s="11">
        <v>154000000</v>
      </c>
      <c r="W65" s="10">
        <f t="shared" si="3"/>
        <v>0.86891066616883117</v>
      </c>
    </row>
    <row r="66" spans="1:27" x14ac:dyDescent="0.25">
      <c r="A66" s="1">
        <v>2010</v>
      </c>
      <c r="B66" s="13">
        <v>933</v>
      </c>
      <c r="C66" s="21">
        <v>88397859.239999995</v>
      </c>
      <c r="D66" s="11">
        <f t="shared" si="0"/>
        <v>94745.829839228289</v>
      </c>
      <c r="E66" s="1">
        <f t="shared" si="2"/>
        <v>30813</v>
      </c>
      <c r="G66" s="20"/>
      <c r="H66" s="20"/>
      <c r="I66" s="20"/>
      <c r="J66" s="20"/>
      <c r="K66" s="20"/>
      <c r="L66" s="20"/>
      <c r="M66" s="20"/>
      <c r="N66" s="20"/>
      <c r="O66" s="20"/>
      <c r="P66" s="20"/>
      <c r="Q66" s="20"/>
      <c r="R66" s="20"/>
      <c r="S66" s="20"/>
      <c r="U66" s="1">
        <v>2010</v>
      </c>
      <c r="V66" s="11">
        <v>322000000</v>
      </c>
      <c r="W66" s="10">
        <f t="shared" si="3"/>
        <v>0.27452751316770185</v>
      </c>
    </row>
    <row r="67" spans="1:27" ht="15" customHeight="1" x14ac:dyDescent="0.25">
      <c r="A67" s="1">
        <v>2011</v>
      </c>
      <c r="B67" s="13">
        <v>688</v>
      </c>
      <c r="C67" s="21">
        <v>155667554.50999999</v>
      </c>
      <c r="D67" s="11">
        <f t="shared" ref="D67:D74" si="4">+C67/B67</f>
        <v>226260.98039244185</v>
      </c>
      <c r="E67" s="1">
        <f t="shared" si="2"/>
        <v>31501</v>
      </c>
      <c r="G67" s="20"/>
      <c r="H67" s="20"/>
      <c r="I67" s="20"/>
      <c r="J67" s="20"/>
      <c r="K67" s="20"/>
      <c r="L67" s="20"/>
      <c r="M67" s="20"/>
      <c r="N67" s="20"/>
      <c r="O67" s="20"/>
      <c r="P67" s="20"/>
      <c r="Q67" s="20"/>
      <c r="R67" s="20"/>
      <c r="S67" s="20"/>
      <c r="U67" s="1">
        <v>2011</v>
      </c>
      <c r="V67" s="11">
        <v>463000000</v>
      </c>
      <c r="W67" s="10">
        <f t="shared" si="3"/>
        <v>0.33621502053995678</v>
      </c>
    </row>
    <row r="68" spans="1:27" x14ac:dyDescent="0.25">
      <c r="A68" s="1">
        <v>2012</v>
      </c>
      <c r="B68" s="13">
        <v>797</v>
      </c>
      <c r="C68" s="21">
        <v>229749563.00999999</v>
      </c>
      <c r="D68" s="11">
        <f t="shared" si="4"/>
        <v>288267.95860727725</v>
      </c>
      <c r="E68" s="1">
        <f t="shared" si="2"/>
        <v>32298</v>
      </c>
      <c r="G68" s="20" t="s">
        <v>8</v>
      </c>
      <c r="H68" s="20"/>
      <c r="I68" s="20"/>
      <c r="J68" s="20"/>
      <c r="K68" s="20"/>
      <c r="L68" s="20"/>
      <c r="M68" s="20"/>
      <c r="N68" s="20"/>
      <c r="O68" s="20"/>
      <c r="P68" s="20"/>
      <c r="Q68" s="20"/>
      <c r="R68" s="20"/>
      <c r="S68" s="20"/>
      <c r="U68" s="1">
        <v>2012</v>
      </c>
      <c r="V68" s="11">
        <v>680000000</v>
      </c>
      <c r="W68" s="10">
        <f t="shared" si="3"/>
        <v>0.33786700442647055</v>
      </c>
    </row>
    <row r="69" spans="1:27" x14ac:dyDescent="0.25">
      <c r="A69" s="1">
        <v>2013</v>
      </c>
      <c r="B69" s="13">
        <v>798</v>
      </c>
      <c r="C69" s="21">
        <v>138692867.03999999</v>
      </c>
      <c r="D69" s="11">
        <f t="shared" si="4"/>
        <v>173800.58526315787</v>
      </c>
      <c r="E69" s="1">
        <f>E68+B69</f>
        <v>33096</v>
      </c>
      <c r="G69" s="20"/>
      <c r="H69" s="20"/>
      <c r="I69" s="20"/>
      <c r="J69" s="20"/>
      <c r="K69" s="20"/>
      <c r="L69" s="20"/>
      <c r="M69" s="20"/>
      <c r="N69" s="20"/>
      <c r="O69" s="20"/>
      <c r="P69" s="20"/>
      <c r="Q69" s="20"/>
      <c r="R69" s="20"/>
      <c r="S69" s="20"/>
      <c r="U69" s="1">
        <v>2013</v>
      </c>
      <c r="V69" s="11">
        <v>476000000</v>
      </c>
      <c r="W69" s="10">
        <f t="shared" si="3"/>
        <v>0.29137156941176467</v>
      </c>
    </row>
    <row r="70" spans="1:27" x14ac:dyDescent="0.25">
      <c r="A70" s="1">
        <v>2014</v>
      </c>
      <c r="B70" s="13">
        <v>644</v>
      </c>
      <c r="C70" s="21">
        <v>100689405.36</v>
      </c>
      <c r="D70" s="11">
        <f t="shared" si="4"/>
        <v>156350.00832298136</v>
      </c>
      <c r="E70" s="1">
        <f>E69+B70</f>
        <v>33740</v>
      </c>
      <c r="U70" s="1">
        <v>2014</v>
      </c>
      <c r="V70" s="11">
        <v>338000000</v>
      </c>
      <c r="W70" s="10">
        <f t="shared" si="3"/>
        <v>0.29789764899408283</v>
      </c>
    </row>
    <row r="71" spans="1:27" x14ac:dyDescent="0.25">
      <c r="A71" s="1">
        <v>2015</v>
      </c>
      <c r="B71" s="13">
        <v>751</v>
      </c>
      <c r="C71" s="21">
        <v>64369978.380000003</v>
      </c>
      <c r="D71" s="11">
        <f t="shared" si="4"/>
        <v>85712.354700399475</v>
      </c>
      <c r="E71" s="1">
        <f>E70+B71</f>
        <v>34491</v>
      </c>
      <c r="U71" s="23">
        <v>2015</v>
      </c>
      <c r="V71" s="11">
        <v>272000000</v>
      </c>
      <c r="W71" s="10">
        <f t="shared" si="3"/>
        <v>0.23665433227941177</v>
      </c>
    </row>
    <row r="72" spans="1:27" ht="15.75" thickBot="1" x14ac:dyDescent="0.3">
      <c r="A72" s="1">
        <v>2016</v>
      </c>
      <c r="B72" s="13">
        <v>740</v>
      </c>
      <c r="C72" s="21">
        <v>64123341.369999997</v>
      </c>
      <c r="D72" s="11">
        <f t="shared" si="4"/>
        <v>86653.164013513509</v>
      </c>
      <c r="E72" s="1">
        <f>E71+B72</f>
        <v>35231</v>
      </c>
      <c r="U72" s="1">
        <v>2016</v>
      </c>
      <c r="V72" s="11"/>
      <c r="W72" s="10"/>
      <c r="Y72" s="15"/>
      <c r="Z72" s="14"/>
      <c r="AA72" s="10"/>
    </row>
    <row r="73" spans="1:27" ht="16.5" thickTop="1" thickBot="1" x14ac:dyDescent="0.3">
      <c r="A73" s="7" t="s">
        <v>2</v>
      </c>
      <c r="B73" s="7">
        <f>SUM(B2:B72)</f>
        <v>35231</v>
      </c>
      <c r="C73" s="12">
        <f>SUM(C2:C72)</f>
        <v>2482030153.7800002</v>
      </c>
      <c r="D73" s="12">
        <f t="shared" si="4"/>
        <v>70450.176088671913</v>
      </c>
      <c r="E73" s="7"/>
      <c r="G73" t="s">
        <v>13</v>
      </c>
      <c r="U73" s="2" t="s">
        <v>2</v>
      </c>
      <c r="V73" s="12">
        <f>SUM(V27:V72)</f>
        <v>7088000000</v>
      </c>
      <c r="W73" s="17">
        <f>+C73/V73</f>
        <v>0.35017355442720094</v>
      </c>
      <c r="Y73" s="15"/>
      <c r="Z73" s="14"/>
      <c r="AA73" s="10"/>
    </row>
    <row r="74" spans="1:27" ht="15.75" thickTop="1" x14ac:dyDescent="0.25">
      <c r="A74" s="24" t="s">
        <v>14</v>
      </c>
      <c r="B74" s="7">
        <f>SUM(B23:B72)</f>
        <v>34238</v>
      </c>
      <c r="C74" s="12">
        <f>SUM(C23:C72)</f>
        <v>2478518859.5900002</v>
      </c>
      <c r="D74" s="12">
        <f t="shared" si="4"/>
        <v>72390.877375722892</v>
      </c>
      <c r="E74" s="9"/>
      <c r="G74" t="s">
        <v>15</v>
      </c>
      <c r="U74" s="25"/>
      <c r="V74" s="26"/>
      <c r="W74" s="10"/>
      <c r="Y74" s="15"/>
      <c r="Z74" s="14"/>
      <c r="AA74" s="10"/>
    </row>
    <row r="77" spans="1:27" x14ac:dyDescent="0.25">
      <c r="D77" s="14"/>
    </row>
    <row r="78" spans="1:27" x14ac:dyDescent="0.25">
      <c r="D78" s="14"/>
    </row>
    <row r="79" spans="1:27" x14ac:dyDescent="0.25">
      <c r="D79" s="14"/>
    </row>
    <row r="80" spans="1:27" x14ac:dyDescent="0.25">
      <c r="D80" s="14"/>
    </row>
    <row r="81" spans="4:4" x14ac:dyDescent="0.25">
      <c r="D81" s="14"/>
    </row>
    <row r="82" spans="4:4" x14ac:dyDescent="0.25">
      <c r="D82" s="14"/>
    </row>
    <row r="83" spans="4:4" x14ac:dyDescent="0.25">
      <c r="D83" s="14"/>
    </row>
    <row r="84" spans="4:4" x14ac:dyDescent="0.25">
      <c r="D84" s="14"/>
    </row>
    <row r="85" spans="4:4" x14ac:dyDescent="0.25">
      <c r="D85" s="14"/>
    </row>
    <row r="86" spans="4:4" x14ac:dyDescent="0.25">
      <c r="D86" s="14"/>
    </row>
    <row r="87" spans="4:4" x14ac:dyDescent="0.25">
      <c r="D87" s="14"/>
    </row>
    <row r="88" spans="4:4" x14ac:dyDescent="0.25">
      <c r="D88" s="14"/>
    </row>
    <row r="89" spans="4:4" x14ac:dyDescent="0.25">
      <c r="D89" s="14"/>
    </row>
    <row r="90" spans="4:4" x14ac:dyDescent="0.25">
      <c r="D90" s="14"/>
    </row>
    <row r="91" spans="4:4" x14ac:dyDescent="0.25">
      <c r="D91" s="14"/>
    </row>
    <row r="92" spans="4:4" x14ac:dyDescent="0.25">
      <c r="D92" s="14"/>
    </row>
    <row r="93" spans="4:4" x14ac:dyDescent="0.25">
      <c r="D93" s="14"/>
    </row>
    <row r="94" spans="4:4" x14ac:dyDescent="0.25">
      <c r="D94" s="14"/>
    </row>
    <row r="95" spans="4:4" x14ac:dyDescent="0.25">
      <c r="D95" s="14"/>
    </row>
    <row r="96" spans="4:4" x14ac:dyDescent="0.25">
      <c r="D96" s="14"/>
    </row>
    <row r="97" spans="4:4" x14ac:dyDescent="0.25">
      <c r="D97" s="14"/>
    </row>
    <row r="98" spans="4:4" x14ac:dyDescent="0.25">
      <c r="D98" s="14"/>
    </row>
    <row r="99" spans="4:4" x14ac:dyDescent="0.25">
      <c r="D99" s="14"/>
    </row>
    <row r="100" spans="4:4" x14ac:dyDescent="0.25">
      <c r="D100" s="14"/>
    </row>
    <row r="101" spans="4:4" x14ac:dyDescent="0.25">
      <c r="D101" s="14"/>
    </row>
    <row r="102" spans="4:4" x14ac:dyDescent="0.25">
      <c r="D102" s="14"/>
    </row>
    <row r="103" spans="4:4" x14ac:dyDescent="0.25">
      <c r="D103" s="14"/>
    </row>
    <row r="104" spans="4:4" x14ac:dyDescent="0.25">
      <c r="D104" s="14"/>
    </row>
    <row r="105" spans="4:4" x14ac:dyDescent="0.25">
      <c r="D105" s="14"/>
    </row>
    <row r="106" spans="4:4" x14ac:dyDescent="0.25">
      <c r="D106" s="14"/>
    </row>
    <row r="107" spans="4:4" x14ac:dyDescent="0.25">
      <c r="D107" s="14"/>
    </row>
    <row r="108" spans="4:4" x14ac:dyDescent="0.25">
      <c r="D108" s="14"/>
    </row>
    <row r="109" spans="4:4" x14ac:dyDescent="0.25">
      <c r="D109" s="14"/>
    </row>
    <row r="110" spans="4:4" x14ac:dyDescent="0.25">
      <c r="D110" s="14"/>
    </row>
    <row r="111" spans="4:4" x14ac:dyDescent="0.25">
      <c r="D111" s="14"/>
    </row>
    <row r="112" spans="4:4" x14ac:dyDescent="0.25">
      <c r="D112" s="14"/>
    </row>
    <row r="113" spans="4:4" x14ac:dyDescent="0.25">
      <c r="D113" s="14"/>
    </row>
    <row r="114" spans="4:4" x14ac:dyDescent="0.25">
      <c r="D114" s="14"/>
    </row>
    <row r="115" spans="4:4" x14ac:dyDescent="0.25">
      <c r="D115" s="14"/>
    </row>
    <row r="116" spans="4:4" x14ac:dyDescent="0.25">
      <c r="D116" s="14"/>
    </row>
    <row r="117" spans="4:4" x14ac:dyDescent="0.25">
      <c r="D117" s="14"/>
    </row>
    <row r="118" spans="4:4" x14ac:dyDescent="0.25">
      <c r="D118" s="14"/>
    </row>
    <row r="119" spans="4:4" x14ac:dyDescent="0.25">
      <c r="D119" s="14"/>
    </row>
    <row r="120" spans="4:4" x14ac:dyDescent="0.25">
      <c r="D120" s="14"/>
    </row>
    <row r="121" spans="4:4" x14ac:dyDescent="0.25">
      <c r="D121" s="14"/>
    </row>
    <row r="122" spans="4:4" x14ac:dyDescent="0.25">
      <c r="D122" s="14"/>
    </row>
    <row r="123" spans="4:4" x14ac:dyDescent="0.25">
      <c r="D123" s="14"/>
    </row>
    <row r="124" spans="4:4" x14ac:dyDescent="0.25">
      <c r="D124" s="14"/>
    </row>
    <row r="125" spans="4:4" x14ac:dyDescent="0.25">
      <c r="D125" s="14"/>
    </row>
  </sheetData>
  <mergeCells count="4">
    <mergeCell ref="U2:W23"/>
    <mergeCell ref="A1:C1"/>
    <mergeCell ref="G65:S67"/>
    <mergeCell ref="G68:S69"/>
  </mergeCells>
  <pageMargins left="0.28999999999999998" right="0.21" top="0.78" bottom="0.74803149606299213" header="0.31496062992125984" footer="0.31496062992125984"/>
  <pageSetup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371B72083F7A4E860F139CD6CE8119" ma:contentTypeVersion="1" ma:contentTypeDescription="Create a new document." ma:contentTypeScope="" ma:versionID="a3a586a72714100d2a8d00082fcb232b">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13901E0-DD01-4ECE-AA36-AE8A736EF867}"/>
</file>

<file path=customXml/itemProps2.xml><?xml version="1.0" encoding="utf-8"?>
<ds:datastoreItem xmlns:ds="http://schemas.openxmlformats.org/officeDocument/2006/customXml" ds:itemID="{5DD7C148-F2A6-4E91-B5FC-1E48FC3E217F}"/>
</file>

<file path=customXml/itemProps3.xml><?xml version="1.0" encoding="utf-8"?>
<ds:datastoreItem xmlns:ds="http://schemas.openxmlformats.org/officeDocument/2006/customXml" ds:itemID="{42203A2F-2543-45D5-89B8-26DBE1D341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ARISstatsVSexpenditures</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ldjones</dc:creator>
  <cp:lastModifiedBy>Jones, Larry MEM:EX</cp:lastModifiedBy>
  <cp:lastPrinted>2016-02-16T22:42:12Z</cp:lastPrinted>
  <dcterms:created xsi:type="dcterms:W3CDTF">2009-07-28T21:59:18Z</dcterms:created>
  <dcterms:modified xsi:type="dcterms:W3CDTF">2017-01-17T22:21:46Z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0x010100D5371B72083F7A4E860F139CD6CE8119</vt:lpwstr>
  </property>
</Properties>
</file>